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ettkramer/Downloads/"/>
    </mc:Choice>
  </mc:AlternateContent>
  <xr:revisionPtr revIDLastSave="0" documentId="8_{7D335337-B93C-6C4C-8350-DD0C4DF2EE61}" xr6:coauthVersionLast="47" xr6:coauthVersionMax="47" xr10:uidLastSave="{00000000-0000-0000-0000-000000000000}"/>
  <bookViews>
    <workbookView xWindow="20" yWindow="520" windowWidth="28780" windowHeight="16360" activeTab="1" xr2:uid="{1A3810C5-0F19-41FA-93D3-1318D52E9FB5}"/>
  </bookViews>
  <sheets>
    <sheet name="Resultaat" sheetId="8" r:id="rId1"/>
    <sheet name="Invoer" sheetId="3" r:id="rId2"/>
    <sheet name="Financieringslast" sheetId="1" r:id="rId3"/>
    <sheet name="Annuiteitentabel" sheetId="2" r:id="rId4"/>
    <sheet name="Energielabel" sheetId="4" r:id="rId5"/>
    <sheet name="NIBUD woonquote" sheetId="5" r:id="rId6"/>
    <sheet name="Blad4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 a="1"/>
  <c r="B18" i="3" s="1"/>
  <c r="B5" i="8"/>
  <c r="B4" i="8"/>
  <c r="B3" i="8"/>
  <c r="B28" i="3" l="1" a="1"/>
  <c r="B28" i="3" s="1"/>
  <c r="B32" i="3"/>
  <c r="B31" i="3" s="1" a="1"/>
  <c r="B31" i="3" s="1"/>
  <c r="B23" i="3"/>
  <c r="B22" i="3" s="1"/>
  <c r="S1" i="1"/>
  <c r="T1" i="1"/>
  <c r="U1" i="1"/>
  <c r="V1" i="1"/>
  <c r="W1" i="1"/>
  <c r="X1" i="1"/>
  <c r="Y1" i="1"/>
  <c r="Z1" i="1"/>
  <c r="AA1" i="1"/>
  <c r="AB1" i="1"/>
  <c r="AC1" i="1"/>
  <c r="R1" i="1"/>
  <c r="B20" i="3"/>
  <c r="B9" i="3" l="1"/>
  <c r="B17" i="3" l="1"/>
  <c r="B2" i="8"/>
  <c r="B12" i="3"/>
  <c r="B13" i="3" l="1"/>
  <c r="B11" i="3" s="1"/>
  <c r="B16" i="3" l="1"/>
  <c r="B26" i="3" s="1"/>
  <c r="B34" i="3" s="1"/>
  <c r="B6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<sst xmlns="http://schemas.openxmlformats.org/spreadsheetml/2006/main" count="176" uniqueCount="155">
  <si>
    <t>120 mnd</t>
  </si>
  <si>
    <t>180 mnd</t>
  </si>
  <si>
    <t>240 mnd</t>
  </si>
  <si>
    <t>300 mnd</t>
  </si>
  <si>
    <t>360 mnd</t>
  </si>
  <si>
    <t>Rente per jaar</t>
  </si>
  <si>
    <t>Rente per maand</t>
  </si>
  <si>
    <t>Plaats</t>
  </si>
  <si>
    <t>Nr</t>
  </si>
  <si>
    <t>Gem. huurprijs p/m²</t>
  </si>
  <si>
    <t>Gem. vraagprijs p/m²</t>
  </si>
  <si>
    <t>Rendement</t>
  </si>
  <si>
    <t>Vlaardingen</t>
  </si>
  <si>
    <t>Schiedam</t>
  </si>
  <si>
    <t>Maastricht</t>
  </si>
  <si>
    <t>Groningen</t>
  </si>
  <si>
    <t>Den Helder</t>
  </si>
  <si>
    <t>Zeist</t>
  </si>
  <si>
    <t>Spijkenisse</t>
  </si>
  <si>
    <t>Sittard</t>
  </si>
  <si>
    <t>Hellevoetsluis</t>
  </si>
  <si>
    <t>Brielle</t>
  </si>
  <si>
    <t>Rotterdam</t>
  </si>
  <si>
    <t>Middelburg</t>
  </si>
  <si>
    <t>Hoofddorp</t>
  </si>
  <si>
    <t>Lelystad</t>
  </si>
  <si>
    <t>Dordrecht</t>
  </si>
  <si>
    <t>Hoogeveen</t>
  </si>
  <si>
    <t>Eindhoven</t>
  </si>
  <si>
    <t>Heerlen</t>
  </si>
  <si>
    <t>Bergen op Zoom</t>
  </si>
  <si>
    <t>Leiden</t>
  </si>
  <si>
    <t>Rijswijk</t>
  </si>
  <si>
    <t>Den Haag</t>
  </si>
  <si>
    <t>Zaandam</t>
  </si>
  <si>
    <t>Capelle a/d IJssel</t>
  </si>
  <si>
    <t>Almere</t>
  </si>
  <si>
    <t>Almelo</t>
  </si>
  <si>
    <t>Deventer</t>
  </si>
  <si>
    <t>Assen</t>
  </si>
  <si>
    <t>Enschede</t>
  </si>
  <si>
    <t>Haarlem</t>
  </si>
  <si>
    <t>Leidschendam</t>
  </si>
  <si>
    <t>Voorburg</t>
  </si>
  <si>
    <t>Venlo</t>
  </si>
  <si>
    <t>Roosendaal</t>
  </si>
  <si>
    <t>Leeuwarden</t>
  </si>
  <si>
    <t>Amstelveen</t>
  </si>
  <si>
    <t>Katwijk</t>
  </si>
  <si>
    <t>Vlissingen</t>
  </si>
  <si>
    <t>Arnhem</t>
  </si>
  <si>
    <t>Gouda</t>
  </si>
  <si>
    <t>Zwolle</t>
  </si>
  <si>
    <t>Hilversum</t>
  </si>
  <si>
    <t>Alphen a/d Rijn</t>
  </si>
  <si>
    <t>Hengelo</t>
  </si>
  <si>
    <t>Kampen</t>
  </si>
  <si>
    <t>Apeldoorn</t>
  </si>
  <si>
    <t>Breda</t>
  </si>
  <si>
    <t>Amersfoort</t>
  </si>
  <si>
    <t>Utrecht</t>
  </si>
  <si>
    <t>Nieuwegein</t>
  </si>
  <si>
    <t>Oss</t>
  </si>
  <si>
    <t>Nijmegen</t>
  </si>
  <si>
    <t>Emmen</t>
  </si>
  <si>
    <t>Purmerend</t>
  </si>
  <si>
    <t>Ede</t>
  </si>
  <si>
    <t>Tilburg</t>
  </si>
  <si>
    <t>Zoetermeer</t>
  </si>
  <si>
    <t>Hoorn</t>
  </si>
  <si>
    <t>Veenendaal</t>
  </si>
  <si>
    <t>Alkmaar</t>
  </si>
  <si>
    <t>Roermond</t>
  </si>
  <si>
    <t>Zutphen</t>
  </si>
  <si>
    <t>Amsterdam</t>
  </si>
  <si>
    <t>Zandvoort</t>
  </si>
  <si>
    <t>’s-Hertogenbosch</t>
  </si>
  <si>
    <t>Baarn</t>
  </si>
  <si>
    <t>Oosterhout</t>
  </si>
  <si>
    <t>Helmond</t>
  </si>
  <si>
    <t>Terneuzen</t>
  </si>
  <si>
    <t>Waalwijk</t>
  </si>
  <si>
    <t>Doetinchem</t>
  </si>
  <si>
    <t>Harderwijk</t>
  </si>
  <si>
    <t>Delft</t>
  </si>
  <si>
    <t>Energielabel woning</t>
  </si>
  <si>
    <t>Extra leenruimte bij aankoop (bovenop normaal maximum)</t>
  </si>
  <si>
    <t>Extra leenruimte voor verduurzaming</t>
  </si>
  <si>
    <t>E / F / G</t>
  </si>
  <si>
    <t>D / C</t>
  </si>
  <si>
    <t>B / A</t>
  </si>
  <si>
    <t>A+ / A++</t>
  </si>
  <si>
    <t>A+++</t>
  </si>
  <si>
    <t>A++++</t>
  </si>
  <si>
    <t>A++++ (met garantie ≥10 jaar)</t>
  </si>
  <si>
    <t>Woonsitiuatie</t>
  </si>
  <si>
    <t>Totaal inkomen</t>
  </si>
  <si>
    <t>Toetsrente</t>
  </si>
  <si>
    <t>Bruto jaarinkomen</t>
  </si>
  <si>
    <t>Woonquote</t>
  </si>
  <si>
    <t>€ 0 - € 28.000</t>
  </si>
  <si>
    <t>€ 28.000 - € 29.000    </t>
  </si>
  <si>
    <t>€ 29.000 - € 30.000    </t>
  </si>
  <si>
    <t>€ 30.000 - € 31.000 </t>
  </si>
  <si>
    <t>€ 31.000 - € 32.000 </t>
  </si>
  <si>
    <t>€ 32.000 - € 62.000 </t>
  </si>
  <si>
    <t>€ 62.000 - € 69.000 </t>
  </si>
  <si>
    <t>€ 69.000 - € 73.000 </t>
  </si>
  <si>
    <t>€ 73.000 - € 76.000 </t>
  </si>
  <si>
    <t>€ 76.000 - € 85.000 </t>
  </si>
  <si>
    <t>€ 85.000 - € 95.000 </t>
  </si>
  <si>
    <t>€ 95.000 - € 104.000</t>
  </si>
  <si>
    <t>€ 104.000 - € 118.000</t>
  </si>
  <si>
    <t>€ 118.000 - € 125.000</t>
  </si>
  <si>
    <t>Alleen</t>
  </si>
  <si>
    <t>Samenwonend</t>
  </si>
  <si>
    <t>Inkomen bruto per maand</t>
  </si>
  <si>
    <t>Inkomen partner bruto per maand</t>
  </si>
  <si>
    <t>Vakantiegeld %</t>
  </si>
  <si>
    <t>Vakantiegeld partner %</t>
  </si>
  <si>
    <t>13de maand</t>
  </si>
  <si>
    <t>Ja</t>
  </si>
  <si>
    <t>Nee</t>
  </si>
  <si>
    <t>13de maand partner</t>
  </si>
  <si>
    <t>TOETSINKOMEN</t>
  </si>
  <si>
    <t>De maximale financieringslast</t>
  </si>
  <si>
    <t>De maximale maandelijkse woonlast</t>
  </si>
  <si>
    <t>De annuïteiten factor</t>
  </si>
  <si>
    <t>De maximale financiering op basis van inkomen</t>
  </si>
  <si>
    <t>Extra leencapaciteit op basis Energielabel</t>
  </si>
  <si>
    <t>Extra leencapaciteit voor energiebesparende maatregelen</t>
  </si>
  <si>
    <t>Inkomen totaal</t>
  </si>
  <si>
    <t>Financieringslast percentage</t>
  </si>
  <si>
    <t>Lasten consumptief krediet</t>
  </si>
  <si>
    <t>Consumptief krediet</t>
  </si>
  <si>
    <t>Toetsinkomen</t>
  </si>
  <si>
    <t>&lt;1,500</t>
  </si>
  <si>
    <t>1,501–2,000</t>
  </si>
  <si>
    <t>2,001–2,500</t>
  </si>
  <si>
    <t>2,501–3,000</t>
  </si>
  <si>
    <t>3,001–3,500</t>
  </si>
  <si>
    <t>3,501–4,000</t>
  </si>
  <si>
    <t>4,001–4,500</t>
  </si>
  <si>
    <t>4,501–5,000</t>
  </si>
  <si>
    <t>5,001–5,500</t>
  </si>
  <si>
    <t>5,501–6,000</t>
  </si>
  <si>
    <t>6,001–6,500</t>
  </si>
  <si>
    <t>&gt;6,501</t>
  </si>
  <si>
    <t>-</t>
  </si>
  <si>
    <t>Looptijd</t>
  </si>
  <si>
    <t>Energielabel huis</t>
  </si>
  <si>
    <t>Totaal te lenen bedrag</t>
  </si>
  <si>
    <t>Rekenmodule</t>
  </si>
  <si>
    <t>Bruto jaarinkomen totaal</t>
  </si>
  <si>
    <t>Energie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</si>
</sst>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€&quot;\ #,##0_);[Red]\(&quot;€&quot;\ #,##0\)"/>
    <numFmt numFmtId="8" formatCode="&quot;€&quot;\ #,##0.00_);[Red]\(&quot;€&quot;\ #,##0.00\)"/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(* #,##0.000_);_(* \(#,##0.000\);_(* &quot;-&quot;??_);_(@_)"/>
    <numFmt numFmtId="165" formatCode="0.0%"/>
    <numFmt numFmtId="166" formatCode="_(&quot;€&quot;\ * #,##0.0000_);_(&quot;€&quot;\ * \(#,##0.0000\);_(&quot;€&quot;\ * &quot;-&quot;??_);_(@_)"/>
  </numFmts>
  <fonts count="17" x14ac:knownFonts="1">
    <font>
      <sz val="11"/>
      <color theme="1"/>
      <name val="Aptos Narrow"/>
      <family val="2"/>
      <scheme val="minor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6"/>
      <color rgb="FF00325D"/>
      <name val="Arial"/>
      <family val="2"/>
    </font>
    <font>
      <sz val="16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3" borderId="4" applyNumberFormat="0" applyAlignment="0" applyProtection="0"/>
    <xf numFmtId="0" fontId="15" fillId="4" borderId="5" applyNumberFormat="0" applyAlignment="0" applyProtection="0"/>
    <xf numFmtId="0" fontId="16" fillId="0" borderId="6" applyNumberFormat="0" applyFill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10" fontId="4" fillId="0" borderId="0" xfId="0" applyNumberFormat="1" applyFont="1"/>
    <xf numFmtId="0" fontId="4" fillId="0" borderId="0" xfId="0" applyFont="1"/>
    <xf numFmtId="8" fontId="4" fillId="0" borderId="0" xfId="0" applyNumberFormat="1" applyFont="1"/>
    <xf numFmtId="6" fontId="4" fillId="0" borderId="0" xfId="0" applyNumberFormat="1" applyFont="1"/>
    <xf numFmtId="9" fontId="1" fillId="2" borderId="1" xfId="3" applyFont="1" applyFill="1" applyBorder="1" applyAlignment="1">
      <alignment horizontal="left" vertical="center" wrapText="1"/>
    </xf>
    <xf numFmtId="9" fontId="0" fillId="0" borderId="0" xfId="3" applyFont="1"/>
    <xf numFmtId="0" fontId="6" fillId="0" borderId="0" xfId="0" applyFont="1"/>
    <xf numFmtId="0" fontId="7" fillId="0" borderId="0" xfId="0" applyFont="1"/>
    <xf numFmtId="44" fontId="0" fillId="0" borderId="0" xfId="2" applyFont="1"/>
    <xf numFmtId="9" fontId="8" fillId="0" borderId="0" xfId="0" applyNumberFormat="1" applyFont="1"/>
    <xf numFmtId="10" fontId="8" fillId="0" borderId="0" xfId="0" applyNumberFormat="1" applyFont="1"/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indent="6" readingOrder="1"/>
    </xf>
    <xf numFmtId="164" fontId="2" fillId="2" borderId="1" xfId="1" applyNumberFormat="1" applyFont="1" applyFill="1" applyBorder="1" applyAlignment="1">
      <alignment horizontal="left" vertical="center" wrapText="1"/>
    </xf>
    <xf numFmtId="44" fontId="2" fillId="2" borderId="1" xfId="2" applyFont="1" applyFill="1" applyBorder="1" applyAlignment="1">
      <alignment horizontal="left" vertical="center" wrapText="1"/>
    </xf>
    <xf numFmtId="164" fontId="0" fillId="0" borderId="0" xfId="1" applyNumberFormat="1" applyFont="1"/>
    <xf numFmtId="165" fontId="4" fillId="0" borderId="0" xfId="3" applyNumberFormat="1" applyFont="1"/>
    <xf numFmtId="166" fontId="4" fillId="0" borderId="0" xfId="2" applyNumberFormat="1" applyFont="1"/>
    <xf numFmtId="0" fontId="16" fillId="0" borderId="6" xfId="8"/>
    <xf numFmtId="44" fontId="16" fillId="0" borderId="6" xfId="8" applyNumberFormat="1"/>
    <xf numFmtId="0" fontId="12" fillId="0" borderId="2" xfId="4"/>
    <xf numFmtId="0" fontId="15" fillId="4" borderId="5" xfId="7"/>
    <xf numFmtId="44" fontId="15" fillId="4" borderId="5" xfId="7" applyNumberFormat="1"/>
    <xf numFmtId="165" fontId="15" fillId="4" borderId="5" xfId="7" applyNumberFormat="1"/>
    <xf numFmtId="0" fontId="14" fillId="3" borderId="4" xfId="6"/>
    <xf numFmtId="44" fontId="14" fillId="3" borderId="4" xfId="6" applyNumberFormat="1"/>
    <xf numFmtId="9" fontId="14" fillId="3" borderId="4" xfId="6" applyNumberFormat="1"/>
    <xf numFmtId="0" fontId="13" fillId="0" borderId="3" xfId="5"/>
    <xf numFmtId="165" fontId="13" fillId="0" borderId="3" xfId="5" applyNumberFormat="1" applyAlignment="1">
      <alignment wrapText="1"/>
    </xf>
    <xf numFmtId="44" fontId="13" fillId="0" borderId="3" xfId="5" applyNumberFormat="1"/>
    <xf numFmtId="0" fontId="15" fillId="4" borderId="5" xfId="7" applyNumberFormat="1"/>
  </cellXfs>
  <cellStyles count="9">
    <cellStyle name="Invoer" xfId="6" builtinId="20"/>
    <cellStyle name="Komma" xfId="1" builtinId="3"/>
    <cellStyle name="Kop 1" xfId="4" builtinId="16"/>
    <cellStyle name="Kop 2" xfId="5" builtinId="17"/>
    <cellStyle name="Procent" xfId="3" builtinId="5"/>
    <cellStyle name="Standaard" xfId="0" builtinId="0"/>
    <cellStyle name="Totaal" xfId="8" builtinId="25"/>
    <cellStyle name="Uitvoer" xfId="7" builtinId="2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DF1E-63E3-1547-B32C-792339AFFB48}">
  <dimension ref="A1:B7"/>
  <sheetViews>
    <sheetView zoomScale="125" workbookViewId="0">
      <selection activeCell="C25" sqref="C25"/>
    </sheetView>
  </sheetViews>
  <sheetFormatPr baseColWidth="10" defaultRowHeight="15" x14ac:dyDescent="0.2"/>
  <cols>
    <col min="1" max="1" width="20.1640625" bestFit="1" customWidth="1"/>
    <col min="2" max="2" width="13" customWidth="1"/>
  </cols>
  <sheetData>
    <row r="1" spans="1:2" ht="21" thickBot="1" x14ac:dyDescent="0.3">
      <c r="A1" s="27" t="s">
        <v>152</v>
      </c>
      <c r="B1" s="27"/>
    </row>
    <row r="2" spans="1:2" ht="17" thickTop="1" x14ac:dyDescent="0.2">
      <c r="A2" s="28" t="s">
        <v>153</v>
      </c>
      <c r="B2" s="29">
        <f>Invoer!B9</f>
        <v>113168</v>
      </c>
    </row>
    <row r="3" spans="1:2" ht="16" x14ac:dyDescent="0.2">
      <c r="A3" s="28" t="s">
        <v>149</v>
      </c>
      <c r="B3" s="28" t="str">
        <f>Invoer!B24</f>
        <v>360 mnd</v>
      </c>
    </row>
    <row r="4" spans="1:2" ht="16" x14ac:dyDescent="0.2">
      <c r="A4" s="28" t="s">
        <v>97</v>
      </c>
      <c r="B4" s="28">
        <f>Invoer!B14</f>
        <v>5</v>
      </c>
    </row>
    <row r="5" spans="1:2" ht="16" x14ac:dyDescent="0.2">
      <c r="A5" s="28" t="s">
        <v>154</v>
      </c>
      <c r="B5" s="29" t="str">
        <f>Invoer!B29</f>
        <v>B / A</v>
      </c>
    </row>
    <row r="6" spans="1:2" ht="17" thickBot="1" x14ac:dyDescent="0.25">
      <c r="A6" s="25" t="s">
        <v>151</v>
      </c>
      <c r="B6" s="26">
        <f>Invoer!B34</f>
        <v>510832.14596266666</v>
      </c>
    </row>
    <row r="7" spans="1:2" ht="16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414A-982E-C64F-91BD-F76333F0FF5B}">
  <dimension ref="A1:G37"/>
  <sheetViews>
    <sheetView tabSelected="1" workbookViewId="0">
      <selection activeCell="B19" sqref="B19"/>
    </sheetView>
  </sheetViews>
  <sheetFormatPr baseColWidth="10" defaultRowHeight="15" x14ac:dyDescent="0.2"/>
  <cols>
    <col min="1" max="1" width="56.1640625" bestFit="1" customWidth="1"/>
    <col min="2" max="2" width="14.5" customWidth="1"/>
    <col min="7" max="7" width="16.1640625" customWidth="1"/>
  </cols>
  <sheetData>
    <row r="1" spans="1:7" ht="19" thickBot="1" x14ac:dyDescent="0.3">
      <c r="A1" s="34" t="s">
        <v>124</v>
      </c>
      <c r="B1" s="34"/>
    </row>
    <row r="2" spans="1:7" ht="17" thickTop="1" x14ac:dyDescent="0.2">
      <c r="A2" s="28" t="s">
        <v>95</v>
      </c>
      <c r="B2" s="31" t="s">
        <v>115</v>
      </c>
    </row>
    <row r="3" spans="1:7" ht="16" x14ac:dyDescent="0.2">
      <c r="A3" s="28" t="s">
        <v>116</v>
      </c>
      <c r="B3" s="32">
        <v>5600</v>
      </c>
      <c r="G3" s="18"/>
    </row>
    <row r="4" spans="1:7" ht="16" x14ac:dyDescent="0.2">
      <c r="A4" s="28" t="s">
        <v>117</v>
      </c>
      <c r="B4" s="32">
        <v>2700</v>
      </c>
      <c r="G4" s="18"/>
    </row>
    <row r="5" spans="1:7" ht="16" x14ac:dyDescent="0.2">
      <c r="A5" s="28" t="s">
        <v>118</v>
      </c>
      <c r="B5" s="33">
        <v>0.08</v>
      </c>
      <c r="G5" s="19"/>
    </row>
    <row r="6" spans="1:7" ht="16" x14ac:dyDescent="0.2">
      <c r="A6" s="28" t="s">
        <v>119</v>
      </c>
      <c r="B6" s="33">
        <v>0.08</v>
      </c>
      <c r="G6" s="19"/>
    </row>
    <row r="7" spans="1:7" ht="16" x14ac:dyDescent="0.2">
      <c r="A7" s="28" t="s">
        <v>120</v>
      </c>
      <c r="B7" s="32" t="s">
        <v>121</v>
      </c>
      <c r="G7" s="19"/>
    </row>
    <row r="8" spans="1:7" ht="16" x14ac:dyDescent="0.2">
      <c r="A8" s="28" t="s">
        <v>123</v>
      </c>
      <c r="B8" s="32" t="s">
        <v>122</v>
      </c>
      <c r="G8" s="19"/>
    </row>
    <row r="9" spans="1:7" ht="17" thickBot="1" x14ac:dyDescent="0.25">
      <c r="A9" s="25" t="s">
        <v>96</v>
      </c>
      <c r="B9" s="26">
        <f>IF(UPPER(TRIM(B2))="SAMENWONEND",
    B3*12*(1+IF(B5&gt;1,B5/100,B5)) + IF(UPPER(TRIM(B7))="JA",B3,0)
  + B4*12*(1+IF(B6&gt;1,B6/100,B6)) + IF(UPPER(TRIM(B8))="JA",B4,0),
    B3*12*(1+IF(B5&gt;1,B5/100,B5)) + IF(UPPER(TRIM(B7))="JA",B3,0)
)</f>
        <v>113168</v>
      </c>
      <c r="G9" s="19"/>
    </row>
    <row r="10" spans="1:7" ht="16" thickTop="1" x14ac:dyDescent="0.2">
      <c r="G10" s="19"/>
    </row>
    <row r="11" spans="1:7" ht="19" thickBot="1" x14ac:dyDescent="0.3">
      <c r="A11" s="34" t="s">
        <v>125</v>
      </c>
      <c r="B11" s="35">
        <f>B13</f>
        <v>0.28999999999999998</v>
      </c>
      <c r="G11" s="19"/>
    </row>
    <row r="12" spans="1:7" ht="17" thickTop="1" x14ac:dyDescent="0.2">
      <c r="A12" s="28" t="s">
        <v>96</v>
      </c>
      <c r="B12" s="29">
        <f>B9</f>
        <v>113168</v>
      </c>
      <c r="G12" s="19"/>
    </row>
    <row r="13" spans="1:7" ht="16" x14ac:dyDescent="0.2">
      <c r="A13" s="28" t="s">
        <v>99</v>
      </c>
      <c r="B13" s="30">
        <f>B18</f>
        <v>0.28999999999999998</v>
      </c>
      <c r="G13" s="19"/>
    </row>
    <row r="14" spans="1:7" ht="16" x14ac:dyDescent="0.2">
      <c r="A14" s="28" t="s">
        <v>97</v>
      </c>
      <c r="B14" s="31">
        <v>5</v>
      </c>
      <c r="G14" s="19"/>
    </row>
    <row r="15" spans="1:7" x14ac:dyDescent="0.2">
      <c r="B15" s="10"/>
    </row>
    <row r="16" spans="1:7" ht="19" thickBot="1" x14ac:dyDescent="0.3">
      <c r="A16" s="34" t="s">
        <v>126</v>
      </c>
      <c r="B16" s="36">
        <f>B17*B18/12-B20</f>
        <v>2634.8933333333334</v>
      </c>
    </row>
    <row r="17" spans="1:2" ht="17" thickTop="1" x14ac:dyDescent="0.2">
      <c r="A17" s="28" t="s">
        <v>131</v>
      </c>
      <c r="B17" s="29">
        <f>B9</f>
        <v>113168</v>
      </c>
    </row>
    <row r="18" spans="1:2" ht="16" x14ac:dyDescent="0.2">
      <c r="A18" s="28" t="s">
        <v>132</v>
      </c>
      <c r="B18" s="28" cm="1">
        <f t="array" ref="B18">INDEX(Financieringslast!R3:AC200,
  MATCH(
    B17,
    VALUE(SUBSTITUTE(SUBSTITUTE(Financieringslast!A3:A200,"€",""),".","")),
    1
  ),
  MIN(
    IF(
      IFERROR(MATCH( IF(B14&lt;1,B14,IF(B14&lt;2,B14-1,IF(B14&lt;=100,B14/100,B14-1))), Financieringslast!R1:AC1, 1 ),0)=0,
      IF( IF(B14&lt;1,B14,IF(B14&lt;2,B14-1,IF(B14&lt;=100,B14/100,B14-1))) &gt; INDEX(Financieringslast!R1:AC1,1), 2, 1),
      MATCH( IF(B14&lt;1,B14,IF(B14&lt;2,B14-1,IF(B14&lt;=100,B14/100,B14-1))), Financieringslast!R1:AC1, 1)
      + IF(
          IF(B14&lt;1,B14,IF(B14&lt;2,B14-1,IF(B14&lt;=100,B14/100,B14-1)))
          &gt; INDEX(Financieringslast!R1:AC1, MATCH( IF(B14&lt;1,B14,IF(B14&lt;2,B14-1,IF(B14&lt;=100,B14/100,B14-1))), Financieringslast!R1:AC1, 1)),
          1, 0
        )
    ),
    COLUMNS(Financieringslast!R1:AC1)
  )
)</f>
        <v>0.28999999999999998</v>
      </c>
    </row>
    <row r="19" spans="1:2" ht="16" x14ac:dyDescent="0.2">
      <c r="A19" s="28" t="s">
        <v>134</v>
      </c>
      <c r="B19" s="31">
        <v>5000</v>
      </c>
    </row>
    <row r="20" spans="1:2" ht="16" x14ac:dyDescent="0.2">
      <c r="A20" s="28" t="s">
        <v>133</v>
      </c>
      <c r="B20" s="28">
        <f>B19*0.02</f>
        <v>100</v>
      </c>
    </row>
    <row r="21" spans="1:2" x14ac:dyDescent="0.2">
      <c r="A21" s="12"/>
    </row>
    <row r="22" spans="1:2" ht="19" thickBot="1" x14ac:dyDescent="0.3">
      <c r="A22" s="34" t="s">
        <v>127</v>
      </c>
      <c r="B22" s="34">
        <f>IFERROR(
  INDEX(Annuiteitentabel!C2:G1000,
    MATCH(
      ROUND(
        IF(B23&lt;1, B23, IF(B23&lt;2, B23-1, IF(B23&lt;=100, B23/100, B23-1))),
        3
      ),
      Annuiteitentabel!A2:A1000,
      0
    ),
    MATCH(
      TEXT(B24,"0") &amp; "*",
      Annuiteitentabel!C1:G1,
      0
    )
  ),
  "#N/B – geen match"
)</f>
        <v>186.2816</v>
      </c>
    </row>
    <row r="23" spans="1:2" ht="17" thickTop="1" x14ac:dyDescent="0.2">
      <c r="A23" s="28" t="s">
        <v>97</v>
      </c>
      <c r="B23" s="28">
        <f>B14</f>
        <v>5</v>
      </c>
    </row>
    <row r="24" spans="1:2" ht="16" x14ac:dyDescent="0.2">
      <c r="A24" s="28" t="s">
        <v>149</v>
      </c>
      <c r="B24" s="31" t="s">
        <v>4</v>
      </c>
    </row>
    <row r="25" spans="1:2" x14ac:dyDescent="0.2">
      <c r="A25" s="11"/>
    </row>
    <row r="26" spans="1:2" ht="19" thickBot="1" x14ac:dyDescent="0.3">
      <c r="A26" s="34" t="s">
        <v>128</v>
      </c>
      <c r="B26" s="36">
        <f>B16*B22</f>
        <v>490832.14596266666</v>
      </c>
    </row>
    <row r="27" spans="1:2" ht="16" thickTop="1" x14ac:dyDescent="0.2">
      <c r="A27" s="11"/>
    </row>
    <row r="28" spans="1:2" ht="19" thickBot="1" x14ac:dyDescent="0.3">
      <c r="A28" s="34" t="s">
        <v>129</v>
      </c>
      <c r="B28" s="36" cm="1">
        <f t="array" ref="B28">IFERROR(
  SUMPRODUCT(
    (ISNUMBER(
      SEARCH(
        "/" &amp; UPPER(SUBSTITUTE(B29," ","")) &amp; "/",
        "/" &amp; UPPER(SUBSTITUTE(SUBSTITUTE(Energielabel!A2:A12," ",""),"/","/")) &amp; "/"
      )
    )) * Energielabel!B2:B12
  ),
  0
)</f>
        <v>10000</v>
      </c>
    </row>
    <row r="29" spans="1:2" ht="17" thickTop="1" x14ac:dyDescent="0.2">
      <c r="A29" s="28" t="s">
        <v>150</v>
      </c>
      <c r="B29" s="32" t="s">
        <v>90</v>
      </c>
    </row>
    <row r="30" spans="1:2" x14ac:dyDescent="0.2">
      <c r="A30" s="12"/>
    </row>
    <row r="31" spans="1:2" ht="19" thickBot="1" x14ac:dyDescent="0.3">
      <c r="A31" s="34" t="s">
        <v>130</v>
      </c>
      <c r="B31" s="36" cm="1">
        <f t="array" ref="B31">IFERROR(
  SUMPRODUCT(
    (ISNUMBER(
      SEARCH(
        "/" &amp; UPPER(SUBSTITUTE(B32," ","")) &amp; "/",
        "/" &amp; UPPER(SUBSTITUTE(SUBSTITUTE(Energielabel!D2:D20," ",""),"/","/")) &amp; "/"
      )
    )) * Energielabel!E2:E20
  ),
  0
)</f>
        <v>10000</v>
      </c>
    </row>
    <row r="32" spans="1:2" ht="17" thickTop="1" x14ac:dyDescent="0.2">
      <c r="A32" s="28" t="s">
        <v>150</v>
      </c>
      <c r="B32" s="37" t="str">
        <f>B29</f>
        <v>B / A</v>
      </c>
    </row>
    <row r="33" spans="1:2" x14ac:dyDescent="0.2">
      <c r="A33" s="11"/>
    </row>
    <row r="34" spans="1:2" ht="17" thickBot="1" x14ac:dyDescent="0.25">
      <c r="A34" s="25" t="s">
        <v>151</v>
      </c>
      <c r="B34" s="26">
        <f>B26+B28+B31</f>
        <v>510832.14596266666</v>
      </c>
    </row>
    <row r="35" spans="1:2" ht="16" thickTop="1" x14ac:dyDescent="0.2"/>
    <row r="36" spans="1:2" x14ac:dyDescent="0.2">
      <c r="A36" s="11"/>
    </row>
    <row r="37" spans="1:2" x14ac:dyDescent="0.2">
      <c r="B37" s="1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632FCE3-C23D-5B4F-AAA0-C7C13F86CD48}">
          <x14:formula1>
            <xm:f>Blad4!$A$1:$A$2</xm:f>
          </x14:formula1>
          <xm:sqref>B2</xm:sqref>
        </x14:dataValidation>
        <x14:dataValidation type="list" allowBlank="1" showInputMessage="1" showErrorMessage="1" xr:uid="{2BB7C65E-B363-7447-8A59-A118225736F8}">
          <x14:formula1>
            <xm:f>Blad4!$B$1:$B$2</xm:f>
          </x14:formula1>
          <xm:sqref>B7 B8</xm:sqref>
        </x14:dataValidation>
        <x14:dataValidation type="list" allowBlank="1" showInputMessage="1" showErrorMessage="1" xr:uid="{F53EB83F-8874-9E43-AB57-4711AFA6781E}">
          <x14:formula1>
            <xm:f>Annuiteitentabel!$C$1:$G$1</xm:f>
          </x14:formula1>
          <xm:sqref>B24</xm:sqref>
        </x14:dataValidation>
        <x14:dataValidation type="list" allowBlank="1" showInputMessage="1" showErrorMessage="1" xr:uid="{3B342139-1927-F64C-A44B-40B6B281046A}">
          <x14:formula1>
            <xm:f>Energielabel!$A$2:$A$8</xm:f>
          </x14:formula1>
          <xm:sqref>B29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6765-6817-42D5-8219-A26E49C990E4}">
  <dimension ref="A1:AC104"/>
  <sheetViews>
    <sheetView topLeftCell="N8" zoomScaleNormal="120" workbookViewId="0">
      <selection activeCell="R3" sqref="R3"/>
    </sheetView>
  </sheetViews>
  <sheetFormatPr baseColWidth="10" defaultColWidth="8.83203125" defaultRowHeight="15" x14ac:dyDescent="0.2"/>
  <cols>
    <col min="1" max="1" width="9.5" bestFit="1" customWidth="1"/>
    <col min="2" max="13" width="5.1640625" bestFit="1" customWidth="1"/>
    <col min="18" max="18" width="9.5" bestFit="1" customWidth="1"/>
    <col min="19" max="20" width="8.6640625" bestFit="1" customWidth="1"/>
    <col min="21" max="28" width="9" bestFit="1" customWidth="1"/>
  </cols>
  <sheetData>
    <row r="1" spans="1:29" x14ac:dyDescent="0.2">
      <c r="R1" s="22">
        <f>IF(LEFT(R2,1)="&lt;",
   VALUE(MID(R2,2,LEN(R2)-1))/100,
   IF(LEFT(R2,1)="&gt;",
      9.999,
      VALUE(RIGHT(R2, LEN(R2)-SEARCH("–",R2)))/100
   )
)</f>
        <v>1.4999999999999999E-2</v>
      </c>
      <c r="S1" s="22">
        <f t="shared" ref="S1:AC1" si="0">IF(LEFT(S2,1)="&lt;",
   VALUE(MID(S2,2,LEN(S2)-1))/100,
   IF(LEFT(S2,1)="&gt;",
      9.999,
      VALUE(RIGHT(S2, LEN(S2)-SEARCH("–",S2)))/100
   )
)</f>
        <v>0.02</v>
      </c>
      <c r="T1" s="22">
        <f t="shared" si="0"/>
        <v>2.5000000000000001E-2</v>
      </c>
      <c r="U1" s="22">
        <f t="shared" si="0"/>
        <v>0.03</v>
      </c>
      <c r="V1" s="22">
        <f t="shared" si="0"/>
        <v>3.5000000000000003E-2</v>
      </c>
      <c r="W1" s="22">
        <f t="shared" si="0"/>
        <v>0.04</v>
      </c>
      <c r="X1" s="22">
        <f t="shared" si="0"/>
        <v>4.4999999999999998E-2</v>
      </c>
      <c r="Y1" s="22">
        <f t="shared" si="0"/>
        <v>0.05</v>
      </c>
      <c r="Z1" s="22">
        <f t="shared" si="0"/>
        <v>5.5E-2</v>
      </c>
      <c r="AA1" s="22">
        <f t="shared" si="0"/>
        <v>0.06</v>
      </c>
      <c r="AB1" s="22">
        <f t="shared" si="0"/>
        <v>6.5000000000000002E-2</v>
      </c>
      <c r="AC1" s="22">
        <f t="shared" si="0"/>
        <v>9.9990000000000006</v>
      </c>
    </row>
    <row r="2" spans="1:29" ht="25" thickBot="1" x14ac:dyDescent="0.25">
      <c r="A2" s="3" t="s">
        <v>135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Q2" s="3" t="s">
        <v>97</v>
      </c>
      <c r="R2" s="9" t="s">
        <v>136</v>
      </c>
      <c r="S2" s="9" t="s">
        <v>137</v>
      </c>
      <c r="T2" s="9" t="s">
        <v>138</v>
      </c>
      <c r="U2" s="9" t="s">
        <v>139</v>
      </c>
      <c r="V2" s="9" t="s">
        <v>140</v>
      </c>
      <c r="W2" s="9" t="s">
        <v>141</v>
      </c>
      <c r="X2" s="9" t="s">
        <v>142</v>
      </c>
      <c r="Y2" s="9" t="s">
        <v>143</v>
      </c>
      <c r="Z2" s="9" t="s">
        <v>144</v>
      </c>
      <c r="AA2" s="9" t="s">
        <v>145</v>
      </c>
      <c r="AB2" s="9" t="s">
        <v>146</v>
      </c>
      <c r="AC2" s="9" t="s">
        <v>147</v>
      </c>
    </row>
    <row r="3" spans="1:29" ht="16" thickBot="1" x14ac:dyDescent="0.25">
      <c r="A3" s="21" t="s">
        <v>148</v>
      </c>
      <c r="B3" s="20">
        <v>0.15</v>
      </c>
      <c r="C3" s="20">
        <v>0.16</v>
      </c>
      <c r="D3" s="20">
        <v>0.16500000000000001</v>
      </c>
      <c r="E3" s="20">
        <v>0.17499999999999999</v>
      </c>
      <c r="F3" s="20">
        <v>0.18</v>
      </c>
      <c r="G3" s="20">
        <v>0.185</v>
      </c>
      <c r="H3" s="20">
        <v>0.19</v>
      </c>
      <c r="I3" s="20">
        <v>0.19500000000000001</v>
      </c>
      <c r="J3" s="20">
        <v>0.19500000000000001</v>
      </c>
      <c r="K3" s="20">
        <v>0.2</v>
      </c>
      <c r="L3" s="20">
        <v>0.2</v>
      </c>
      <c r="M3" s="20">
        <v>0.2</v>
      </c>
      <c r="Q3" s="1"/>
      <c r="R3" s="20">
        <v>0.15</v>
      </c>
      <c r="S3" s="20">
        <v>0.16</v>
      </c>
      <c r="T3" s="20">
        <v>0.16500000000000001</v>
      </c>
      <c r="U3" s="20">
        <v>0.17499999999999999</v>
      </c>
      <c r="V3" s="20">
        <v>0.18</v>
      </c>
      <c r="W3" s="20">
        <v>0.185</v>
      </c>
      <c r="X3" s="20">
        <v>0.19</v>
      </c>
      <c r="Y3" s="20">
        <v>0.19500000000000001</v>
      </c>
      <c r="Z3" s="20">
        <v>0.19500000000000001</v>
      </c>
      <c r="AA3" s="20">
        <v>0.2</v>
      </c>
      <c r="AB3" s="20">
        <v>0.2</v>
      </c>
      <c r="AC3" s="20">
        <v>0.2</v>
      </c>
    </row>
    <row r="4" spans="1:29" ht="16" thickBot="1" x14ac:dyDescent="0.25">
      <c r="A4" s="21">
        <v>28000</v>
      </c>
      <c r="B4" s="20">
        <v>0.15</v>
      </c>
      <c r="C4" s="20">
        <v>0.16</v>
      </c>
      <c r="D4" s="20">
        <v>0.16500000000000001</v>
      </c>
      <c r="E4" s="20">
        <v>0.17499999999999999</v>
      </c>
      <c r="F4" s="20">
        <v>0.18</v>
      </c>
      <c r="G4" s="20">
        <v>0.185</v>
      </c>
      <c r="H4" s="20">
        <v>0.19</v>
      </c>
      <c r="I4" s="20">
        <v>0.19500000000000001</v>
      </c>
      <c r="J4" s="20">
        <v>0.19500000000000001</v>
      </c>
      <c r="K4" s="20">
        <v>0.2</v>
      </c>
      <c r="L4" s="20">
        <v>0.2</v>
      </c>
      <c r="M4" s="20">
        <v>0.2</v>
      </c>
      <c r="Q4" s="1"/>
      <c r="R4" s="20">
        <v>0.15</v>
      </c>
      <c r="S4" s="20">
        <v>0.16</v>
      </c>
      <c r="T4" s="20">
        <v>0.16500000000000001</v>
      </c>
      <c r="U4" s="20">
        <v>0.17499999999999999</v>
      </c>
      <c r="V4" s="20">
        <v>0.18</v>
      </c>
      <c r="W4" s="20">
        <v>0.185</v>
      </c>
      <c r="X4" s="20">
        <v>0.19</v>
      </c>
      <c r="Y4" s="20">
        <v>0.19500000000000001</v>
      </c>
      <c r="Z4" s="20">
        <v>0.19500000000000001</v>
      </c>
      <c r="AA4" s="20">
        <v>0.2</v>
      </c>
      <c r="AB4" s="20">
        <v>0.2</v>
      </c>
      <c r="AC4" s="20">
        <v>0.2</v>
      </c>
    </row>
    <row r="5" spans="1:29" ht="16" thickBot="1" x14ac:dyDescent="0.25">
      <c r="A5" s="21">
        <v>29000</v>
      </c>
      <c r="B5" s="20">
        <v>0.16</v>
      </c>
      <c r="C5" s="20">
        <v>0.17</v>
      </c>
      <c r="D5" s="20">
        <v>0.18</v>
      </c>
      <c r="E5" s="20">
        <v>0.185</v>
      </c>
      <c r="F5" s="20">
        <v>0.19500000000000001</v>
      </c>
      <c r="G5" s="20">
        <v>0.2</v>
      </c>
      <c r="H5" s="20">
        <v>0.20499999999999999</v>
      </c>
      <c r="I5" s="20">
        <v>0.21</v>
      </c>
      <c r="J5" s="20">
        <v>0.215</v>
      </c>
      <c r="K5" s="20">
        <v>0.22</v>
      </c>
      <c r="L5" s="20">
        <v>0.22</v>
      </c>
      <c r="M5" s="20">
        <v>0.22</v>
      </c>
      <c r="Q5" s="1"/>
      <c r="R5" s="20">
        <v>0.16</v>
      </c>
      <c r="S5" s="20">
        <v>0.17</v>
      </c>
      <c r="T5" s="20">
        <v>0.18</v>
      </c>
      <c r="U5" s="20">
        <v>0.185</v>
      </c>
      <c r="V5" s="20">
        <v>0.19500000000000001</v>
      </c>
      <c r="W5" s="20">
        <v>0.2</v>
      </c>
      <c r="X5" s="20">
        <v>0.20499999999999999</v>
      </c>
      <c r="Y5" s="20">
        <v>0.21</v>
      </c>
      <c r="Z5" s="20">
        <v>0.215</v>
      </c>
      <c r="AA5" s="20">
        <v>0.22</v>
      </c>
      <c r="AB5" s="20">
        <v>0.22</v>
      </c>
      <c r="AC5" s="20">
        <v>0.22</v>
      </c>
    </row>
    <row r="6" spans="1:29" ht="16" thickBot="1" x14ac:dyDescent="0.25">
      <c r="A6" s="21">
        <v>30000</v>
      </c>
      <c r="B6" s="20">
        <v>0.16500000000000001</v>
      </c>
      <c r="C6" s="20">
        <v>0.17499999999999999</v>
      </c>
      <c r="D6" s="20">
        <v>0.185</v>
      </c>
      <c r="E6" s="20">
        <v>0.19500000000000001</v>
      </c>
      <c r="F6" s="20">
        <v>0.20499999999999999</v>
      </c>
      <c r="G6" s="20">
        <v>0.215</v>
      </c>
      <c r="H6" s="20">
        <v>0.22</v>
      </c>
      <c r="I6" s="20">
        <v>0.22500000000000001</v>
      </c>
      <c r="J6" s="20">
        <v>0.23</v>
      </c>
      <c r="K6" s="20">
        <v>0.23499999999999999</v>
      </c>
      <c r="L6" s="20">
        <v>0.24</v>
      </c>
      <c r="M6" s="20">
        <v>0.24</v>
      </c>
      <c r="Q6" s="1"/>
      <c r="R6" s="20">
        <v>0.16500000000000001</v>
      </c>
      <c r="S6" s="20">
        <v>0.17499999999999999</v>
      </c>
      <c r="T6" s="20">
        <v>0.185</v>
      </c>
      <c r="U6" s="20">
        <v>0.19500000000000001</v>
      </c>
      <c r="V6" s="20">
        <v>0.20499999999999999</v>
      </c>
      <c r="W6" s="20">
        <v>0.215</v>
      </c>
      <c r="X6" s="20">
        <v>0.22</v>
      </c>
      <c r="Y6" s="20">
        <v>0.22500000000000001</v>
      </c>
      <c r="Z6" s="20">
        <v>0.23</v>
      </c>
      <c r="AA6" s="20">
        <v>0.23499999999999999</v>
      </c>
      <c r="AB6" s="20">
        <v>0.24</v>
      </c>
      <c r="AC6" s="20">
        <v>0.24</v>
      </c>
    </row>
    <row r="7" spans="1:29" ht="16" thickBot="1" x14ac:dyDescent="0.25">
      <c r="A7" s="21">
        <v>31000</v>
      </c>
      <c r="B7" s="20">
        <v>0.17</v>
      </c>
      <c r="C7" s="20">
        <v>0.18</v>
      </c>
      <c r="D7" s="20">
        <v>0.19</v>
      </c>
      <c r="E7" s="20">
        <v>0.20499999999999999</v>
      </c>
      <c r="F7" s="20">
        <v>0.215</v>
      </c>
      <c r="G7" s="20">
        <v>0.22500000000000001</v>
      </c>
      <c r="H7" s="20">
        <v>0.23</v>
      </c>
      <c r="I7" s="20">
        <v>0.24</v>
      </c>
      <c r="J7" s="20">
        <v>0.245</v>
      </c>
      <c r="K7" s="20">
        <v>0.25</v>
      </c>
      <c r="L7" s="20">
        <v>0.255</v>
      </c>
      <c r="M7" s="20">
        <v>0.26</v>
      </c>
      <c r="Q7" s="1"/>
      <c r="R7" s="20">
        <v>0.17</v>
      </c>
      <c r="S7" s="20">
        <v>0.18</v>
      </c>
      <c r="T7" s="20">
        <v>0.19</v>
      </c>
      <c r="U7" s="20">
        <v>0.20499999999999999</v>
      </c>
      <c r="V7" s="20">
        <v>0.215</v>
      </c>
      <c r="W7" s="20">
        <v>0.22500000000000001</v>
      </c>
      <c r="X7" s="20">
        <v>0.23</v>
      </c>
      <c r="Y7" s="20">
        <v>0.24</v>
      </c>
      <c r="Z7" s="20">
        <v>0.245</v>
      </c>
      <c r="AA7" s="20">
        <v>0.25</v>
      </c>
      <c r="AB7" s="20">
        <v>0.255</v>
      </c>
      <c r="AC7" s="20">
        <v>0.26</v>
      </c>
    </row>
    <row r="8" spans="1:29" ht="16" thickBot="1" x14ac:dyDescent="0.25">
      <c r="A8" s="21">
        <v>32000</v>
      </c>
      <c r="B8" s="20">
        <v>0.17499999999999999</v>
      </c>
      <c r="C8" s="20">
        <v>0.185</v>
      </c>
      <c r="D8" s="20">
        <v>0.19500000000000001</v>
      </c>
      <c r="E8" s="20">
        <v>0.21</v>
      </c>
      <c r="F8" s="20">
        <v>0.22</v>
      </c>
      <c r="G8" s="20">
        <v>0.23</v>
      </c>
      <c r="H8" s="20">
        <v>0.24</v>
      </c>
      <c r="I8" s="20">
        <v>0.25</v>
      </c>
      <c r="J8" s="20">
        <v>0.255</v>
      </c>
      <c r="K8" s="20">
        <v>0.26</v>
      </c>
      <c r="L8" s="20">
        <v>0.26500000000000001</v>
      </c>
      <c r="M8" s="20">
        <v>0.27</v>
      </c>
      <c r="Q8" s="1"/>
      <c r="R8" s="20">
        <v>0.17499999999999999</v>
      </c>
      <c r="S8" s="20">
        <v>0.185</v>
      </c>
      <c r="T8" s="20">
        <v>0.19500000000000001</v>
      </c>
      <c r="U8" s="20">
        <v>0.21</v>
      </c>
      <c r="V8" s="20">
        <v>0.22</v>
      </c>
      <c r="W8" s="20">
        <v>0.23</v>
      </c>
      <c r="X8" s="20">
        <v>0.24</v>
      </c>
      <c r="Y8" s="20">
        <v>0.25</v>
      </c>
      <c r="Z8" s="20">
        <v>0.255</v>
      </c>
      <c r="AA8" s="20">
        <v>0.26</v>
      </c>
      <c r="AB8" s="20">
        <v>0.26500000000000001</v>
      </c>
      <c r="AC8" s="20">
        <v>0.27</v>
      </c>
    </row>
    <row r="9" spans="1:29" ht="16" thickBot="1" x14ac:dyDescent="0.25">
      <c r="A9" s="21">
        <v>33000</v>
      </c>
      <c r="B9" s="20">
        <v>0.18</v>
      </c>
      <c r="C9" s="20">
        <v>0.19</v>
      </c>
      <c r="D9" s="20">
        <v>0.2</v>
      </c>
      <c r="E9" s="20">
        <v>0.21</v>
      </c>
      <c r="F9" s="20">
        <v>0.22500000000000001</v>
      </c>
      <c r="G9" s="20">
        <v>0.23499999999999999</v>
      </c>
      <c r="H9" s="20">
        <v>0.245</v>
      </c>
      <c r="I9" s="20">
        <v>0.255</v>
      </c>
      <c r="J9" s="20">
        <v>0.26500000000000001</v>
      </c>
      <c r="K9" s="20">
        <v>0.27</v>
      </c>
      <c r="L9" s="20">
        <v>0.27500000000000002</v>
      </c>
      <c r="M9" s="20">
        <v>0.28000000000000003</v>
      </c>
      <c r="Q9" s="1"/>
      <c r="R9" s="20">
        <v>0.18</v>
      </c>
      <c r="S9" s="20">
        <v>0.19</v>
      </c>
      <c r="T9" s="20">
        <v>0.2</v>
      </c>
      <c r="U9" s="20">
        <v>0.21</v>
      </c>
      <c r="V9" s="20">
        <v>0.22500000000000001</v>
      </c>
      <c r="W9" s="20">
        <v>0.23499999999999999</v>
      </c>
      <c r="X9" s="20">
        <v>0.245</v>
      </c>
      <c r="Y9" s="20">
        <v>0.255</v>
      </c>
      <c r="Z9" s="20">
        <v>0.26500000000000001</v>
      </c>
      <c r="AA9" s="20">
        <v>0.27</v>
      </c>
      <c r="AB9" s="20">
        <v>0.27500000000000002</v>
      </c>
      <c r="AC9" s="20">
        <v>0.28000000000000003</v>
      </c>
    </row>
    <row r="10" spans="1:29" ht="16" thickBot="1" x14ac:dyDescent="0.25">
      <c r="A10" s="21">
        <v>34000</v>
      </c>
      <c r="B10" s="20">
        <v>0.18</v>
      </c>
      <c r="C10" s="20">
        <v>0.19</v>
      </c>
      <c r="D10" s="20">
        <v>0.2</v>
      </c>
      <c r="E10" s="20">
        <v>0.215</v>
      </c>
      <c r="F10" s="20">
        <v>0.22500000000000001</v>
      </c>
      <c r="G10" s="20">
        <v>0.23499999999999999</v>
      </c>
      <c r="H10" s="20">
        <v>0.245</v>
      </c>
      <c r="I10" s="20">
        <v>0.255</v>
      </c>
      <c r="J10" s="20">
        <v>0.26500000000000001</v>
      </c>
      <c r="K10" s="20">
        <v>0.27</v>
      </c>
      <c r="L10" s="20">
        <v>0.28000000000000003</v>
      </c>
      <c r="M10" s="20">
        <v>0.28999999999999998</v>
      </c>
      <c r="Q10" s="1"/>
      <c r="R10" s="20">
        <v>0.18</v>
      </c>
      <c r="S10" s="20">
        <v>0.19</v>
      </c>
      <c r="T10" s="20">
        <v>0.2</v>
      </c>
      <c r="U10" s="20">
        <v>0.215</v>
      </c>
      <c r="V10" s="20">
        <v>0.22500000000000001</v>
      </c>
      <c r="W10" s="20">
        <v>0.23499999999999999</v>
      </c>
      <c r="X10" s="20">
        <v>0.245</v>
      </c>
      <c r="Y10" s="20">
        <v>0.255</v>
      </c>
      <c r="Z10" s="20">
        <v>0.26500000000000001</v>
      </c>
      <c r="AA10" s="20">
        <v>0.27</v>
      </c>
      <c r="AB10" s="20">
        <v>0.28000000000000003</v>
      </c>
      <c r="AC10" s="20">
        <v>0.28999999999999998</v>
      </c>
    </row>
    <row r="11" spans="1:29" ht="16" thickBot="1" x14ac:dyDescent="0.25">
      <c r="A11" s="21">
        <v>35000</v>
      </c>
      <c r="B11" s="20">
        <v>0.18</v>
      </c>
      <c r="C11" s="20">
        <v>0.19</v>
      </c>
      <c r="D11" s="20">
        <v>0.2</v>
      </c>
      <c r="E11" s="20">
        <v>0.215</v>
      </c>
      <c r="F11" s="20">
        <v>0.22500000000000001</v>
      </c>
      <c r="G11" s="20">
        <v>0.23499999999999999</v>
      </c>
      <c r="H11" s="20">
        <v>0.245</v>
      </c>
      <c r="I11" s="20">
        <v>0.255</v>
      </c>
      <c r="J11" s="20">
        <v>0.26500000000000001</v>
      </c>
      <c r="K11" s="20">
        <v>0.27</v>
      </c>
      <c r="L11" s="20">
        <v>0.28000000000000003</v>
      </c>
      <c r="M11" s="20">
        <v>0.28999999999999998</v>
      </c>
      <c r="Q11" s="1"/>
      <c r="R11" s="20">
        <v>0.18</v>
      </c>
      <c r="S11" s="20">
        <v>0.19</v>
      </c>
      <c r="T11" s="20">
        <v>0.2</v>
      </c>
      <c r="U11" s="20">
        <v>0.215</v>
      </c>
      <c r="V11" s="20">
        <v>0.22500000000000001</v>
      </c>
      <c r="W11" s="20">
        <v>0.23499999999999999</v>
      </c>
      <c r="X11" s="20">
        <v>0.245</v>
      </c>
      <c r="Y11" s="20">
        <v>0.255</v>
      </c>
      <c r="Z11" s="20">
        <v>0.26500000000000001</v>
      </c>
      <c r="AA11" s="20">
        <v>0.27</v>
      </c>
      <c r="AB11" s="20">
        <v>0.28000000000000003</v>
      </c>
      <c r="AC11" s="20">
        <v>0.28999999999999998</v>
      </c>
    </row>
    <row r="12" spans="1:29" ht="16" thickBot="1" x14ac:dyDescent="0.25">
      <c r="A12" s="21">
        <v>36000</v>
      </c>
      <c r="B12" s="20">
        <v>0.18</v>
      </c>
      <c r="C12" s="20">
        <v>0.19</v>
      </c>
      <c r="D12" s="20">
        <v>0.2</v>
      </c>
      <c r="E12" s="20">
        <v>0.215</v>
      </c>
      <c r="F12" s="20">
        <v>0.22500000000000001</v>
      </c>
      <c r="G12" s="20">
        <v>0.23499999999999999</v>
      </c>
      <c r="H12" s="20">
        <v>0.245</v>
      </c>
      <c r="I12" s="20">
        <v>0.255</v>
      </c>
      <c r="J12" s="20">
        <v>0.26500000000000001</v>
      </c>
      <c r="K12" s="20">
        <v>0.27</v>
      </c>
      <c r="L12" s="20">
        <v>0.28000000000000003</v>
      </c>
      <c r="M12" s="20">
        <v>0.28999999999999998</v>
      </c>
      <c r="Q12" s="1"/>
      <c r="R12" s="20">
        <v>0.18</v>
      </c>
      <c r="S12" s="20">
        <v>0.19</v>
      </c>
      <c r="T12" s="20">
        <v>0.2</v>
      </c>
      <c r="U12" s="20">
        <v>0.215</v>
      </c>
      <c r="V12" s="20">
        <v>0.22500000000000001</v>
      </c>
      <c r="W12" s="20">
        <v>0.23499999999999999</v>
      </c>
      <c r="X12" s="20">
        <v>0.245</v>
      </c>
      <c r="Y12" s="20">
        <v>0.255</v>
      </c>
      <c r="Z12" s="20">
        <v>0.26500000000000001</v>
      </c>
      <c r="AA12" s="20">
        <v>0.27</v>
      </c>
      <c r="AB12" s="20">
        <v>0.28000000000000003</v>
      </c>
      <c r="AC12" s="20">
        <v>0.28999999999999998</v>
      </c>
    </row>
    <row r="13" spans="1:29" ht="16" thickBot="1" x14ac:dyDescent="0.25">
      <c r="A13" s="21">
        <v>37000</v>
      </c>
      <c r="B13" s="20">
        <v>0.18</v>
      </c>
      <c r="C13" s="20">
        <v>0.19</v>
      </c>
      <c r="D13" s="20">
        <v>0.2</v>
      </c>
      <c r="E13" s="20">
        <v>0.215</v>
      </c>
      <c r="F13" s="20">
        <v>0.22500000000000001</v>
      </c>
      <c r="G13" s="20">
        <v>0.23499999999999999</v>
      </c>
      <c r="H13" s="20">
        <v>0.245</v>
      </c>
      <c r="I13" s="20">
        <v>0.255</v>
      </c>
      <c r="J13" s="20">
        <v>0.26500000000000001</v>
      </c>
      <c r="K13" s="20">
        <v>0.27</v>
      </c>
      <c r="L13" s="20">
        <v>0.28000000000000003</v>
      </c>
      <c r="M13" s="20">
        <v>0.28999999999999998</v>
      </c>
      <c r="Q13" s="1"/>
      <c r="R13" s="20">
        <v>0.18</v>
      </c>
      <c r="S13" s="20">
        <v>0.19</v>
      </c>
      <c r="T13" s="20">
        <v>0.2</v>
      </c>
      <c r="U13" s="20">
        <v>0.215</v>
      </c>
      <c r="V13" s="20">
        <v>0.22500000000000001</v>
      </c>
      <c r="W13" s="20">
        <v>0.23499999999999999</v>
      </c>
      <c r="X13" s="20">
        <v>0.245</v>
      </c>
      <c r="Y13" s="20">
        <v>0.255</v>
      </c>
      <c r="Z13" s="20">
        <v>0.26500000000000001</v>
      </c>
      <c r="AA13" s="20">
        <v>0.27</v>
      </c>
      <c r="AB13" s="20">
        <v>0.28000000000000003</v>
      </c>
      <c r="AC13" s="20">
        <v>0.28999999999999998</v>
      </c>
    </row>
    <row r="14" spans="1:29" ht="16" thickBot="1" x14ac:dyDescent="0.25">
      <c r="A14" s="21">
        <v>38000</v>
      </c>
      <c r="B14" s="20">
        <v>0.18</v>
      </c>
      <c r="C14" s="20">
        <v>0.19</v>
      </c>
      <c r="D14" s="20">
        <v>0.2</v>
      </c>
      <c r="E14" s="20">
        <v>0.215</v>
      </c>
      <c r="F14" s="20">
        <v>0.22500000000000001</v>
      </c>
      <c r="G14" s="20">
        <v>0.23499999999999999</v>
      </c>
      <c r="H14" s="20">
        <v>0.245</v>
      </c>
      <c r="I14" s="20">
        <v>0.255</v>
      </c>
      <c r="J14" s="20">
        <v>0.26500000000000001</v>
      </c>
      <c r="K14" s="20">
        <v>0.27</v>
      </c>
      <c r="L14" s="20">
        <v>0.28000000000000003</v>
      </c>
      <c r="M14" s="20">
        <v>0.28999999999999998</v>
      </c>
      <c r="Q14" s="1"/>
      <c r="R14" s="20">
        <v>0.18</v>
      </c>
      <c r="S14" s="20">
        <v>0.19</v>
      </c>
      <c r="T14" s="20">
        <v>0.2</v>
      </c>
      <c r="U14" s="20">
        <v>0.215</v>
      </c>
      <c r="V14" s="20">
        <v>0.22500000000000001</v>
      </c>
      <c r="W14" s="20">
        <v>0.23499999999999999</v>
      </c>
      <c r="X14" s="20">
        <v>0.245</v>
      </c>
      <c r="Y14" s="20">
        <v>0.255</v>
      </c>
      <c r="Z14" s="20">
        <v>0.26500000000000001</v>
      </c>
      <c r="AA14" s="20">
        <v>0.27</v>
      </c>
      <c r="AB14" s="20">
        <v>0.28000000000000003</v>
      </c>
      <c r="AC14" s="20">
        <v>0.28999999999999998</v>
      </c>
    </row>
    <row r="15" spans="1:29" ht="16" thickBot="1" x14ac:dyDescent="0.25">
      <c r="A15" s="21">
        <v>39000</v>
      </c>
      <c r="B15" s="20">
        <v>0.18</v>
      </c>
      <c r="C15" s="20">
        <v>0.19</v>
      </c>
      <c r="D15" s="20">
        <v>0.2</v>
      </c>
      <c r="E15" s="20">
        <v>0.215</v>
      </c>
      <c r="F15" s="20">
        <v>0.22500000000000001</v>
      </c>
      <c r="G15" s="20">
        <v>0.23499999999999999</v>
      </c>
      <c r="H15" s="20">
        <v>0.245</v>
      </c>
      <c r="I15" s="20">
        <v>0.255</v>
      </c>
      <c r="J15" s="20">
        <v>0.26500000000000001</v>
      </c>
      <c r="K15" s="20">
        <v>0.27</v>
      </c>
      <c r="L15" s="20">
        <v>0.28000000000000003</v>
      </c>
      <c r="M15" s="20">
        <v>0.28999999999999998</v>
      </c>
      <c r="Q15" s="1"/>
      <c r="R15" s="20">
        <v>0.18</v>
      </c>
      <c r="S15" s="20">
        <v>0.19</v>
      </c>
      <c r="T15" s="20">
        <v>0.2</v>
      </c>
      <c r="U15" s="20">
        <v>0.215</v>
      </c>
      <c r="V15" s="20">
        <v>0.22500000000000001</v>
      </c>
      <c r="W15" s="20">
        <v>0.23499999999999999</v>
      </c>
      <c r="X15" s="20">
        <v>0.245</v>
      </c>
      <c r="Y15" s="20">
        <v>0.255</v>
      </c>
      <c r="Z15" s="20">
        <v>0.26500000000000001</v>
      </c>
      <c r="AA15" s="20">
        <v>0.27</v>
      </c>
      <c r="AB15" s="20">
        <v>0.28000000000000003</v>
      </c>
      <c r="AC15" s="20">
        <v>0.28999999999999998</v>
      </c>
    </row>
    <row r="16" spans="1:29" ht="16" thickBot="1" x14ac:dyDescent="0.25">
      <c r="A16" s="21">
        <v>40000</v>
      </c>
      <c r="B16" s="20">
        <v>0.18</v>
      </c>
      <c r="C16" s="20">
        <v>0.19</v>
      </c>
      <c r="D16" s="20">
        <v>0.2</v>
      </c>
      <c r="E16" s="20">
        <v>0.215</v>
      </c>
      <c r="F16" s="20">
        <v>0.22500000000000001</v>
      </c>
      <c r="G16" s="20">
        <v>0.23499999999999999</v>
      </c>
      <c r="H16" s="20">
        <v>0.245</v>
      </c>
      <c r="I16" s="20">
        <v>0.255</v>
      </c>
      <c r="J16" s="20">
        <v>0.26500000000000001</v>
      </c>
      <c r="K16" s="20">
        <v>0.27</v>
      </c>
      <c r="L16" s="20">
        <v>0.28000000000000003</v>
      </c>
      <c r="M16" s="20">
        <v>0.28999999999999998</v>
      </c>
      <c r="Q16" s="1"/>
      <c r="R16" s="20">
        <v>0.18</v>
      </c>
      <c r="S16" s="20">
        <v>0.19</v>
      </c>
      <c r="T16" s="20">
        <v>0.2</v>
      </c>
      <c r="U16" s="20">
        <v>0.215</v>
      </c>
      <c r="V16" s="20">
        <v>0.22500000000000001</v>
      </c>
      <c r="W16" s="20">
        <v>0.23499999999999999</v>
      </c>
      <c r="X16" s="20">
        <v>0.245</v>
      </c>
      <c r="Y16" s="20">
        <v>0.255</v>
      </c>
      <c r="Z16" s="20">
        <v>0.26500000000000001</v>
      </c>
      <c r="AA16" s="20">
        <v>0.27</v>
      </c>
      <c r="AB16" s="20">
        <v>0.28000000000000003</v>
      </c>
      <c r="AC16" s="20">
        <v>0.28999999999999998</v>
      </c>
    </row>
    <row r="17" spans="1:29" ht="16" thickBot="1" x14ac:dyDescent="0.25">
      <c r="A17" s="21">
        <v>41000</v>
      </c>
      <c r="B17" s="20">
        <v>0.18</v>
      </c>
      <c r="C17" s="20">
        <v>0.19</v>
      </c>
      <c r="D17" s="20">
        <v>0.2</v>
      </c>
      <c r="E17" s="20">
        <v>0.215</v>
      </c>
      <c r="F17" s="20">
        <v>0.22500000000000001</v>
      </c>
      <c r="G17" s="20">
        <v>0.23499999999999999</v>
      </c>
      <c r="H17" s="20">
        <v>0.245</v>
      </c>
      <c r="I17" s="20">
        <v>0.255</v>
      </c>
      <c r="J17" s="20">
        <v>0.26500000000000001</v>
      </c>
      <c r="K17" s="20">
        <v>0.27</v>
      </c>
      <c r="L17" s="20">
        <v>0.28000000000000003</v>
      </c>
      <c r="M17" s="20">
        <v>0.28999999999999998</v>
      </c>
      <c r="Q17" s="1"/>
      <c r="R17" s="20">
        <v>0.18</v>
      </c>
      <c r="S17" s="20">
        <v>0.19</v>
      </c>
      <c r="T17" s="20">
        <v>0.2</v>
      </c>
      <c r="U17" s="20">
        <v>0.215</v>
      </c>
      <c r="V17" s="20">
        <v>0.22500000000000001</v>
      </c>
      <c r="W17" s="20">
        <v>0.23499999999999999</v>
      </c>
      <c r="X17" s="20">
        <v>0.245</v>
      </c>
      <c r="Y17" s="20">
        <v>0.255</v>
      </c>
      <c r="Z17" s="20">
        <v>0.26500000000000001</v>
      </c>
      <c r="AA17" s="20">
        <v>0.27</v>
      </c>
      <c r="AB17" s="20">
        <v>0.28000000000000003</v>
      </c>
      <c r="AC17" s="20">
        <v>0.28999999999999998</v>
      </c>
    </row>
    <row r="18" spans="1:29" ht="16" thickBot="1" x14ac:dyDescent="0.25">
      <c r="A18" s="21">
        <v>42000</v>
      </c>
      <c r="B18" s="20">
        <v>0.18</v>
      </c>
      <c r="C18" s="20">
        <v>0.19</v>
      </c>
      <c r="D18" s="20">
        <v>0.2</v>
      </c>
      <c r="E18" s="20">
        <v>0.215</v>
      </c>
      <c r="F18" s="20">
        <v>0.22500000000000001</v>
      </c>
      <c r="G18" s="20">
        <v>0.23499999999999999</v>
      </c>
      <c r="H18" s="20">
        <v>0.245</v>
      </c>
      <c r="I18" s="20">
        <v>0.255</v>
      </c>
      <c r="J18" s="20">
        <v>0.26500000000000001</v>
      </c>
      <c r="K18" s="20">
        <v>0.27</v>
      </c>
      <c r="L18" s="20">
        <v>0.28000000000000003</v>
      </c>
      <c r="M18" s="20">
        <v>0.28999999999999998</v>
      </c>
      <c r="Q18" s="1"/>
      <c r="R18" s="20">
        <v>0.18</v>
      </c>
      <c r="S18" s="20">
        <v>0.19</v>
      </c>
      <c r="T18" s="20">
        <v>0.2</v>
      </c>
      <c r="U18" s="20">
        <v>0.215</v>
      </c>
      <c r="V18" s="20">
        <v>0.22500000000000001</v>
      </c>
      <c r="W18" s="20">
        <v>0.23499999999999999</v>
      </c>
      <c r="X18" s="20">
        <v>0.245</v>
      </c>
      <c r="Y18" s="20">
        <v>0.255</v>
      </c>
      <c r="Z18" s="20">
        <v>0.26500000000000001</v>
      </c>
      <c r="AA18" s="20">
        <v>0.27</v>
      </c>
      <c r="AB18" s="20">
        <v>0.28000000000000003</v>
      </c>
      <c r="AC18" s="20">
        <v>0.28999999999999998</v>
      </c>
    </row>
    <row r="19" spans="1:29" ht="16" thickBot="1" x14ac:dyDescent="0.25">
      <c r="A19" s="21">
        <v>43000</v>
      </c>
      <c r="B19" s="20">
        <v>0.18</v>
      </c>
      <c r="C19" s="20">
        <v>0.19</v>
      </c>
      <c r="D19" s="20">
        <v>0.2</v>
      </c>
      <c r="E19" s="20">
        <v>0.215</v>
      </c>
      <c r="F19" s="20">
        <v>0.22500000000000001</v>
      </c>
      <c r="G19" s="20">
        <v>0.23499999999999999</v>
      </c>
      <c r="H19" s="20">
        <v>0.245</v>
      </c>
      <c r="I19" s="20">
        <v>0.255</v>
      </c>
      <c r="J19" s="20">
        <v>0.26500000000000001</v>
      </c>
      <c r="K19" s="20">
        <v>0.27</v>
      </c>
      <c r="L19" s="20">
        <v>0.28000000000000003</v>
      </c>
      <c r="M19" s="20">
        <v>0.28999999999999998</v>
      </c>
      <c r="Q19" s="1"/>
      <c r="R19" s="20">
        <v>0.18</v>
      </c>
      <c r="S19" s="20">
        <v>0.19</v>
      </c>
      <c r="T19" s="20">
        <v>0.2</v>
      </c>
      <c r="U19" s="20">
        <v>0.215</v>
      </c>
      <c r="V19" s="20">
        <v>0.22500000000000001</v>
      </c>
      <c r="W19" s="20">
        <v>0.23499999999999999</v>
      </c>
      <c r="X19" s="20">
        <v>0.245</v>
      </c>
      <c r="Y19" s="20">
        <v>0.255</v>
      </c>
      <c r="Z19" s="20">
        <v>0.26500000000000001</v>
      </c>
      <c r="AA19" s="20">
        <v>0.27</v>
      </c>
      <c r="AB19" s="20">
        <v>0.28000000000000003</v>
      </c>
      <c r="AC19" s="20">
        <v>0.28999999999999998</v>
      </c>
    </row>
    <row r="20" spans="1:29" ht="16" thickBot="1" x14ac:dyDescent="0.25">
      <c r="A20" s="21">
        <v>44000</v>
      </c>
      <c r="B20" s="20">
        <v>0.18</v>
      </c>
      <c r="C20" s="20">
        <v>0.19</v>
      </c>
      <c r="D20" s="20">
        <v>0.2</v>
      </c>
      <c r="E20" s="20">
        <v>0.215</v>
      </c>
      <c r="F20" s="20">
        <v>0.22500000000000001</v>
      </c>
      <c r="G20" s="20">
        <v>0.23499999999999999</v>
      </c>
      <c r="H20" s="20">
        <v>0.245</v>
      </c>
      <c r="I20" s="20">
        <v>0.255</v>
      </c>
      <c r="J20" s="20">
        <v>0.26500000000000001</v>
      </c>
      <c r="K20" s="20">
        <v>0.27</v>
      </c>
      <c r="L20" s="20">
        <v>0.28000000000000003</v>
      </c>
      <c r="M20" s="20">
        <v>0.28999999999999998</v>
      </c>
      <c r="Q20" s="1"/>
      <c r="R20" s="20">
        <v>0.18</v>
      </c>
      <c r="S20" s="20">
        <v>0.19</v>
      </c>
      <c r="T20" s="20">
        <v>0.2</v>
      </c>
      <c r="U20" s="20">
        <v>0.215</v>
      </c>
      <c r="V20" s="20">
        <v>0.22500000000000001</v>
      </c>
      <c r="W20" s="20">
        <v>0.23499999999999999</v>
      </c>
      <c r="X20" s="20">
        <v>0.245</v>
      </c>
      <c r="Y20" s="20">
        <v>0.255</v>
      </c>
      <c r="Z20" s="20">
        <v>0.26500000000000001</v>
      </c>
      <c r="AA20" s="20">
        <v>0.27</v>
      </c>
      <c r="AB20" s="20">
        <v>0.28000000000000003</v>
      </c>
      <c r="AC20" s="20">
        <v>0.28999999999999998</v>
      </c>
    </row>
    <row r="21" spans="1:29" ht="16" thickBot="1" x14ac:dyDescent="0.25">
      <c r="A21" s="21">
        <v>45000</v>
      </c>
      <c r="B21" s="20">
        <v>0.18</v>
      </c>
      <c r="C21" s="20">
        <v>0.19</v>
      </c>
      <c r="D21" s="20">
        <v>0.2</v>
      </c>
      <c r="E21" s="20">
        <v>0.215</v>
      </c>
      <c r="F21" s="20">
        <v>0.22500000000000001</v>
      </c>
      <c r="G21" s="20">
        <v>0.23499999999999999</v>
      </c>
      <c r="H21" s="20">
        <v>0.245</v>
      </c>
      <c r="I21" s="20">
        <v>0.255</v>
      </c>
      <c r="J21" s="20">
        <v>0.26500000000000001</v>
      </c>
      <c r="K21" s="20">
        <v>0.27</v>
      </c>
      <c r="L21" s="20">
        <v>0.28000000000000003</v>
      </c>
      <c r="M21" s="20">
        <v>0.28999999999999998</v>
      </c>
      <c r="Q21" s="1"/>
      <c r="R21" s="20">
        <v>0.18</v>
      </c>
      <c r="S21" s="20">
        <v>0.19</v>
      </c>
      <c r="T21" s="20">
        <v>0.2</v>
      </c>
      <c r="U21" s="20">
        <v>0.215</v>
      </c>
      <c r="V21" s="20">
        <v>0.22500000000000001</v>
      </c>
      <c r="W21" s="20">
        <v>0.23499999999999999</v>
      </c>
      <c r="X21" s="20">
        <v>0.245</v>
      </c>
      <c r="Y21" s="20">
        <v>0.255</v>
      </c>
      <c r="Z21" s="20">
        <v>0.26500000000000001</v>
      </c>
      <c r="AA21" s="20">
        <v>0.27</v>
      </c>
      <c r="AB21" s="20">
        <v>0.28000000000000003</v>
      </c>
      <c r="AC21" s="20">
        <v>0.28999999999999998</v>
      </c>
    </row>
    <row r="22" spans="1:29" ht="16" thickBot="1" x14ac:dyDescent="0.25">
      <c r="A22" s="21">
        <v>46000</v>
      </c>
      <c r="B22" s="20">
        <v>0.18</v>
      </c>
      <c r="C22" s="20">
        <v>0.19</v>
      </c>
      <c r="D22" s="20">
        <v>0.2</v>
      </c>
      <c r="E22" s="20">
        <v>0.215</v>
      </c>
      <c r="F22" s="20">
        <v>0.22500000000000001</v>
      </c>
      <c r="G22" s="20">
        <v>0.23499999999999999</v>
      </c>
      <c r="H22" s="20">
        <v>0.245</v>
      </c>
      <c r="I22" s="20">
        <v>0.255</v>
      </c>
      <c r="J22" s="20">
        <v>0.26500000000000001</v>
      </c>
      <c r="K22" s="20">
        <v>0.27</v>
      </c>
      <c r="L22" s="20">
        <v>0.28000000000000003</v>
      </c>
      <c r="M22" s="20">
        <v>0.28999999999999998</v>
      </c>
      <c r="Q22" s="1"/>
      <c r="R22" s="20">
        <v>0.18</v>
      </c>
      <c r="S22" s="20">
        <v>0.19</v>
      </c>
      <c r="T22" s="20">
        <v>0.2</v>
      </c>
      <c r="U22" s="20">
        <v>0.215</v>
      </c>
      <c r="V22" s="20">
        <v>0.22500000000000001</v>
      </c>
      <c r="W22" s="20">
        <v>0.23499999999999999</v>
      </c>
      <c r="X22" s="20">
        <v>0.245</v>
      </c>
      <c r="Y22" s="20">
        <v>0.255</v>
      </c>
      <c r="Z22" s="20">
        <v>0.26500000000000001</v>
      </c>
      <c r="AA22" s="20">
        <v>0.27</v>
      </c>
      <c r="AB22" s="20">
        <v>0.28000000000000003</v>
      </c>
      <c r="AC22" s="20">
        <v>0.28999999999999998</v>
      </c>
    </row>
    <row r="23" spans="1:29" ht="16" thickBot="1" x14ac:dyDescent="0.25">
      <c r="A23" s="21">
        <v>47000</v>
      </c>
      <c r="B23" s="20">
        <v>0.18</v>
      </c>
      <c r="C23" s="20">
        <v>0.19</v>
      </c>
      <c r="D23" s="20">
        <v>0.2</v>
      </c>
      <c r="E23" s="20">
        <v>0.215</v>
      </c>
      <c r="F23" s="20">
        <v>0.22500000000000001</v>
      </c>
      <c r="G23" s="20">
        <v>0.23499999999999999</v>
      </c>
      <c r="H23" s="20">
        <v>0.245</v>
      </c>
      <c r="I23" s="20">
        <v>0.255</v>
      </c>
      <c r="J23" s="20">
        <v>0.26500000000000001</v>
      </c>
      <c r="K23" s="20">
        <v>0.27</v>
      </c>
      <c r="L23" s="20">
        <v>0.28000000000000003</v>
      </c>
      <c r="M23" s="20">
        <v>0.28999999999999998</v>
      </c>
      <c r="Q23" s="1"/>
      <c r="R23" s="20">
        <v>0.18</v>
      </c>
      <c r="S23" s="20">
        <v>0.19</v>
      </c>
      <c r="T23" s="20">
        <v>0.2</v>
      </c>
      <c r="U23" s="20">
        <v>0.215</v>
      </c>
      <c r="V23" s="20">
        <v>0.22500000000000001</v>
      </c>
      <c r="W23" s="20">
        <v>0.23499999999999999</v>
      </c>
      <c r="X23" s="20">
        <v>0.245</v>
      </c>
      <c r="Y23" s="20">
        <v>0.255</v>
      </c>
      <c r="Z23" s="20">
        <v>0.26500000000000001</v>
      </c>
      <c r="AA23" s="20">
        <v>0.27</v>
      </c>
      <c r="AB23" s="20">
        <v>0.28000000000000003</v>
      </c>
      <c r="AC23" s="20">
        <v>0.28999999999999998</v>
      </c>
    </row>
    <row r="24" spans="1:29" ht="16" thickBot="1" x14ac:dyDescent="0.25">
      <c r="A24" s="21">
        <v>48000</v>
      </c>
      <c r="B24" s="20">
        <v>0.18</v>
      </c>
      <c r="C24" s="20">
        <v>0.19</v>
      </c>
      <c r="D24" s="20">
        <v>0.2</v>
      </c>
      <c r="E24" s="20">
        <v>0.215</v>
      </c>
      <c r="F24" s="20">
        <v>0.22500000000000001</v>
      </c>
      <c r="G24" s="20">
        <v>0.23499999999999999</v>
      </c>
      <c r="H24" s="20">
        <v>0.245</v>
      </c>
      <c r="I24" s="20">
        <v>0.255</v>
      </c>
      <c r="J24" s="20">
        <v>0.26500000000000001</v>
      </c>
      <c r="K24" s="20">
        <v>0.27</v>
      </c>
      <c r="L24" s="20">
        <v>0.28000000000000003</v>
      </c>
      <c r="M24" s="20">
        <v>0.28999999999999998</v>
      </c>
      <c r="Q24" s="1"/>
      <c r="R24" s="20">
        <v>0.18</v>
      </c>
      <c r="S24" s="20">
        <v>0.19</v>
      </c>
      <c r="T24" s="20">
        <v>0.2</v>
      </c>
      <c r="U24" s="20">
        <v>0.215</v>
      </c>
      <c r="V24" s="20">
        <v>0.22500000000000001</v>
      </c>
      <c r="W24" s="20">
        <v>0.23499999999999999</v>
      </c>
      <c r="X24" s="20">
        <v>0.245</v>
      </c>
      <c r="Y24" s="20">
        <v>0.255</v>
      </c>
      <c r="Z24" s="20">
        <v>0.26500000000000001</v>
      </c>
      <c r="AA24" s="20">
        <v>0.27</v>
      </c>
      <c r="AB24" s="20">
        <v>0.28000000000000003</v>
      </c>
      <c r="AC24" s="20">
        <v>0.28999999999999998</v>
      </c>
    </row>
    <row r="25" spans="1:29" ht="16" thickBot="1" x14ac:dyDescent="0.25">
      <c r="A25" s="21">
        <v>49000</v>
      </c>
      <c r="B25" s="20">
        <v>0.18</v>
      </c>
      <c r="C25" s="20">
        <v>0.19</v>
      </c>
      <c r="D25" s="20">
        <v>0.2</v>
      </c>
      <c r="E25" s="20">
        <v>0.215</v>
      </c>
      <c r="F25" s="20">
        <v>0.22500000000000001</v>
      </c>
      <c r="G25" s="20">
        <v>0.23499999999999999</v>
      </c>
      <c r="H25" s="20">
        <v>0.245</v>
      </c>
      <c r="I25" s="20">
        <v>0.255</v>
      </c>
      <c r="J25" s="20">
        <v>0.26500000000000001</v>
      </c>
      <c r="K25" s="20">
        <v>0.27</v>
      </c>
      <c r="L25" s="20">
        <v>0.28000000000000003</v>
      </c>
      <c r="M25" s="20">
        <v>0.28999999999999998</v>
      </c>
      <c r="Q25" s="1"/>
      <c r="R25" s="20">
        <v>0.18</v>
      </c>
      <c r="S25" s="20">
        <v>0.19</v>
      </c>
      <c r="T25" s="20">
        <v>0.2</v>
      </c>
      <c r="U25" s="20">
        <v>0.215</v>
      </c>
      <c r="V25" s="20">
        <v>0.22500000000000001</v>
      </c>
      <c r="W25" s="20">
        <v>0.23499999999999999</v>
      </c>
      <c r="X25" s="20">
        <v>0.245</v>
      </c>
      <c r="Y25" s="20">
        <v>0.255</v>
      </c>
      <c r="Z25" s="20">
        <v>0.26500000000000001</v>
      </c>
      <c r="AA25" s="20">
        <v>0.27</v>
      </c>
      <c r="AB25" s="20">
        <v>0.28000000000000003</v>
      </c>
      <c r="AC25" s="20">
        <v>0.28999999999999998</v>
      </c>
    </row>
    <row r="26" spans="1:29" ht="16" thickBot="1" x14ac:dyDescent="0.25">
      <c r="A26" s="21">
        <v>50000</v>
      </c>
      <c r="B26" s="20">
        <v>0.18</v>
      </c>
      <c r="C26" s="20">
        <v>0.19</v>
      </c>
      <c r="D26" s="20">
        <v>0.2</v>
      </c>
      <c r="E26" s="20">
        <v>0.215</v>
      </c>
      <c r="F26" s="20">
        <v>0.22500000000000001</v>
      </c>
      <c r="G26" s="20">
        <v>0.23499999999999999</v>
      </c>
      <c r="H26" s="20">
        <v>0.245</v>
      </c>
      <c r="I26" s="20">
        <v>0.255</v>
      </c>
      <c r="J26" s="20">
        <v>0.26500000000000001</v>
      </c>
      <c r="K26" s="20">
        <v>0.27</v>
      </c>
      <c r="L26" s="20">
        <v>0.28000000000000003</v>
      </c>
      <c r="M26" s="20">
        <v>0.28999999999999998</v>
      </c>
      <c r="Q26" s="1"/>
      <c r="R26" s="20">
        <v>0.18</v>
      </c>
      <c r="S26" s="20">
        <v>0.19</v>
      </c>
      <c r="T26" s="20">
        <v>0.2</v>
      </c>
      <c r="U26" s="20">
        <v>0.215</v>
      </c>
      <c r="V26" s="20">
        <v>0.22500000000000001</v>
      </c>
      <c r="W26" s="20">
        <v>0.23499999999999999</v>
      </c>
      <c r="X26" s="20">
        <v>0.245</v>
      </c>
      <c r="Y26" s="20">
        <v>0.255</v>
      </c>
      <c r="Z26" s="20">
        <v>0.26500000000000001</v>
      </c>
      <c r="AA26" s="20">
        <v>0.27</v>
      </c>
      <c r="AB26" s="20">
        <v>0.28000000000000003</v>
      </c>
      <c r="AC26" s="20">
        <v>0.28999999999999998</v>
      </c>
    </row>
    <row r="27" spans="1:29" ht="16" thickBot="1" x14ac:dyDescent="0.25">
      <c r="A27" s="21">
        <v>51000</v>
      </c>
      <c r="B27" s="20">
        <v>0.18</v>
      </c>
      <c r="C27" s="20">
        <v>0.19</v>
      </c>
      <c r="D27" s="20">
        <v>0.2</v>
      </c>
      <c r="E27" s="20">
        <v>0.215</v>
      </c>
      <c r="F27" s="20">
        <v>0.22500000000000001</v>
      </c>
      <c r="G27" s="20">
        <v>0.23499999999999999</v>
      </c>
      <c r="H27" s="20">
        <v>0.245</v>
      </c>
      <c r="I27" s="20">
        <v>0.255</v>
      </c>
      <c r="J27" s="20">
        <v>0.26500000000000001</v>
      </c>
      <c r="K27" s="20">
        <v>0.27</v>
      </c>
      <c r="L27" s="20">
        <v>0.28000000000000003</v>
      </c>
      <c r="M27" s="20">
        <v>0.28999999999999998</v>
      </c>
      <c r="Q27" s="1"/>
      <c r="R27" s="20">
        <v>0.18</v>
      </c>
      <c r="S27" s="20">
        <v>0.19</v>
      </c>
      <c r="T27" s="20">
        <v>0.2</v>
      </c>
      <c r="U27" s="20">
        <v>0.215</v>
      </c>
      <c r="V27" s="20">
        <v>0.22500000000000001</v>
      </c>
      <c r="W27" s="20">
        <v>0.23499999999999999</v>
      </c>
      <c r="X27" s="20">
        <v>0.245</v>
      </c>
      <c r="Y27" s="20">
        <v>0.255</v>
      </c>
      <c r="Z27" s="20">
        <v>0.26500000000000001</v>
      </c>
      <c r="AA27" s="20">
        <v>0.27</v>
      </c>
      <c r="AB27" s="20">
        <v>0.28000000000000003</v>
      </c>
      <c r="AC27" s="20">
        <v>0.28999999999999998</v>
      </c>
    </row>
    <row r="28" spans="1:29" ht="16" thickBot="1" x14ac:dyDescent="0.25">
      <c r="A28" s="21">
        <v>52000</v>
      </c>
      <c r="B28" s="20">
        <v>0.18</v>
      </c>
      <c r="C28" s="20">
        <v>0.19</v>
      </c>
      <c r="D28" s="20">
        <v>0.2</v>
      </c>
      <c r="E28" s="20">
        <v>0.215</v>
      </c>
      <c r="F28" s="20">
        <v>0.22500000000000001</v>
      </c>
      <c r="G28" s="20">
        <v>0.23499999999999999</v>
      </c>
      <c r="H28" s="20">
        <v>0.245</v>
      </c>
      <c r="I28" s="20">
        <v>0.255</v>
      </c>
      <c r="J28" s="20">
        <v>0.26500000000000001</v>
      </c>
      <c r="K28" s="20">
        <v>0.27</v>
      </c>
      <c r="L28" s="20">
        <v>0.28000000000000003</v>
      </c>
      <c r="M28" s="20">
        <v>0.28999999999999998</v>
      </c>
      <c r="Q28" s="1"/>
      <c r="R28" s="20">
        <v>0.18</v>
      </c>
      <c r="S28" s="20">
        <v>0.19</v>
      </c>
      <c r="T28" s="20">
        <v>0.2</v>
      </c>
      <c r="U28" s="20">
        <v>0.215</v>
      </c>
      <c r="V28" s="20">
        <v>0.22500000000000001</v>
      </c>
      <c r="W28" s="20">
        <v>0.23499999999999999</v>
      </c>
      <c r="X28" s="20">
        <v>0.245</v>
      </c>
      <c r="Y28" s="20">
        <v>0.255</v>
      </c>
      <c r="Z28" s="20">
        <v>0.26500000000000001</v>
      </c>
      <c r="AA28" s="20">
        <v>0.27</v>
      </c>
      <c r="AB28" s="20">
        <v>0.28000000000000003</v>
      </c>
      <c r="AC28" s="20">
        <v>0.28999999999999998</v>
      </c>
    </row>
    <row r="29" spans="1:29" ht="16" thickBot="1" x14ac:dyDescent="0.25">
      <c r="A29" s="21">
        <v>53000</v>
      </c>
      <c r="B29" s="20">
        <v>0.18</v>
      </c>
      <c r="C29" s="20">
        <v>0.19</v>
      </c>
      <c r="D29" s="20">
        <v>0.2</v>
      </c>
      <c r="E29" s="20">
        <v>0.215</v>
      </c>
      <c r="F29" s="20">
        <v>0.22500000000000001</v>
      </c>
      <c r="G29" s="20">
        <v>0.23499999999999999</v>
      </c>
      <c r="H29" s="20">
        <v>0.245</v>
      </c>
      <c r="I29" s="20">
        <v>0.255</v>
      </c>
      <c r="J29" s="20">
        <v>0.26500000000000001</v>
      </c>
      <c r="K29" s="20">
        <v>0.27</v>
      </c>
      <c r="L29" s="20">
        <v>0.28000000000000003</v>
      </c>
      <c r="M29" s="20">
        <v>0.28999999999999998</v>
      </c>
      <c r="Q29" s="1"/>
      <c r="R29" s="20">
        <v>0.18</v>
      </c>
      <c r="S29" s="20">
        <v>0.19</v>
      </c>
      <c r="T29" s="20">
        <v>0.2</v>
      </c>
      <c r="U29" s="20">
        <v>0.215</v>
      </c>
      <c r="V29" s="20">
        <v>0.22500000000000001</v>
      </c>
      <c r="W29" s="20">
        <v>0.23499999999999999</v>
      </c>
      <c r="X29" s="20">
        <v>0.245</v>
      </c>
      <c r="Y29" s="20">
        <v>0.255</v>
      </c>
      <c r="Z29" s="20">
        <v>0.26500000000000001</v>
      </c>
      <c r="AA29" s="20">
        <v>0.27</v>
      </c>
      <c r="AB29" s="20">
        <v>0.28000000000000003</v>
      </c>
      <c r="AC29" s="20">
        <v>0.28999999999999998</v>
      </c>
    </row>
    <row r="30" spans="1:29" ht="16" thickBot="1" x14ac:dyDescent="0.25">
      <c r="A30" s="21">
        <v>54000</v>
      </c>
      <c r="B30" s="20">
        <v>0.18</v>
      </c>
      <c r="C30" s="20">
        <v>0.19</v>
      </c>
      <c r="D30" s="20">
        <v>0.2</v>
      </c>
      <c r="E30" s="20">
        <v>0.215</v>
      </c>
      <c r="F30" s="20">
        <v>0.22500000000000001</v>
      </c>
      <c r="G30" s="20">
        <v>0.23499999999999999</v>
      </c>
      <c r="H30" s="20">
        <v>0.245</v>
      </c>
      <c r="I30" s="20">
        <v>0.255</v>
      </c>
      <c r="J30" s="20">
        <v>0.26500000000000001</v>
      </c>
      <c r="K30" s="20">
        <v>0.27</v>
      </c>
      <c r="L30" s="20">
        <v>0.28000000000000003</v>
      </c>
      <c r="M30" s="20">
        <v>0.28999999999999998</v>
      </c>
      <c r="Q30" s="1"/>
      <c r="R30" s="20">
        <v>0.18</v>
      </c>
      <c r="S30" s="20">
        <v>0.19</v>
      </c>
      <c r="T30" s="20">
        <v>0.2</v>
      </c>
      <c r="U30" s="20">
        <v>0.215</v>
      </c>
      <c r="V30" s="20">
        <v>0.22500000000000001</v>
      </c>
      <c r="W30" s="20">
        <v>0.23499999999999999</v>
      </c>
      <c r="X30" s="20">
        <v>0.245</v>
      </c>
      <c r="Y30" s="20">
        <v>0.255</v>
      </c>
      <c r="Z30" s="20">
        <v>0.26500000000000001</v>
      </c>
      <c r="AA30" s="20">
        <v>0.27</v>
      </c>
      <c r="AB30" s="20">
        <v>0.28000000000000003</v>
      </c>
      <c r="AC30" s="20">
        <v>0.28999999999999998</v>
      </c>
    </row>
    <row r="31" spans="1:29" ht="16" thickBot="1" x14ac:dyDescent="0.25">
      <c r="A31" s="21">
        <v>55000</v>
      </c>
      <c r="B31" s="20">
        <v>0.18</v>
      </c>
      <c r="C31" s="20">
        <v>0.19</v>
      </c>
      <c r="D31" s="20">
        <v>0.2</v>
      </c>
      <c r="E31" s="20">
        <v>0.215</v>
      </c>
      <c r="F31" s="20">
        <v>0.22500000000000001</v>
      </c>
      <c r="G31" s="20">
        <v>0.23499999999999999</v>
      </c>
      <c r="H31" s="20">
        <v>0.245</v>
      </c>
      <c r="I31" s="20">
        <v>0.255</v>
      </c>
      <c r="J31" s="20">
        <v>0.26500000000000001</v>
      </c>
      <c r="K31" s="20">
        <v>0.27</v>
      </c>
      <c r="L31" s="20">
        <v>0.28000000000000003</v>
      </c>
      <c r="M31" s="20">
        <v>0.28999999999999998</v>
      </c>
      <c r="Q31" s="1"/>
      <c r="R31" s="20">
        <v>0.18</v>
      </c>
      <c r="S31" s="20">
        <v>0.19</v>
      </c>
      <c r="T31" s="20">
        <v>0.2</v>
      </c>
      <c r="U31" s="20">
        <v>0.215</v>
      </c>
      <c r="V31" s="20">
        <v>0.22500000000000001</v>
      </c>
      <c r="W31" s="20">
        <v>0.23499999999999999</v>
      </c>
      <c r="X31" s="20">
        <v>0.245</v>
      </c>
      <c r="Y31" s="20">
        <v>0.255</v>
      </c>
      <c r="Z31" s="20">
        <v>0.26500000000000001</v>
      </c>
      <c r="AA31" s="20">
        <v>0.27</v>
      </c>
      <c r="AB31" s="20">
        <v>0.28000000000000003</v>
      </c>
      <c r="AC31" s="20">
        <v>0.28999999999999998</v>
      </c>
    </row>
    <row r="32" spans="1:29" ht="16" thickBot="1" x14ac:dyDescent="0.25">
      <c r="A32" s="21">
        <v>56000</v>
      </c>
      <c r="B32" s="20">
        <v>0.18</v>
      </c>
      <c r="C32" s="20">
        <v>0.19</v>
      </c>
      <c r="D32" s="20">
        <v>0.2</v>
      </c>
      <c r="E32" s="20">
        <v>0.215</v>
      </c>
      <c r="F32" s="20">
        <v>0.22500000000000001</v>
      </c>
      <c r="G32" s="20">
        <v>0.23499999999999999</v>
      </c>
      <c r="H32" s="20">
        <v>0.245</v>
      </c>
      <c r="I32" s="20">
        <v>0.255</v>
      </c>
      <c r="J32" s="20">
        <v>0.26500000000000001</v>
      </c>
      <c r="K32" s="20">
        <v>0.27</v>
      </c>
      <c r="L32" s="20">
        <v>0.28000000000000003</v>
      </c>
      <c r="M32" s="20">
        <v>0.28999999999999998</v>
      </c>
      <c r="Q32" s="1"/>
      <c r="R32" s="20">
        <v>0.18</v>
      </c>
      <c r="S32" s="20">
        <v>0.19</v>
      </c>
      <c r="T32" s="20">
        <v>0.2</v>
      </c>
      <c r="U32" s="20">
        <v>0.215</v>
      </c>
      <c r="V32" s="20">
        <v>0.22500000000000001</v>
      </c>
      <c r="W32" s="20">
        <v>0.23499999999999999</v>
      </c>
      <c r="X32" s="20">
        <v>0.245</v>
      </c>
      <c r="Y32" s="20">
        <v>0.255</v>
      </c>
      <c r="Z32" s="20">
        <v>0.26500000000000001</v>
      </c>
      <c r="AA32" s="20">
        <v>0.27</v>
      </c>
      <c r="AB32" s="20">
        <v>0.28000000000000003</v>
      </c>
      <c r="AC32" s="20">
        <v>0.28999999999999998</v>
      </c>
    </row>
    <row r="33" spans="1:29" ht="16" thickBot="1" x14ac:dyDescent="0.25">
      <c r="A33" s="21">
        <v>57000</v>
      </c>
      <c r="B33" s="20">
        <v>0.18</v>
      </c>
      <c r="C33" s="20">
        <v>0.19</v>
      </c>
      <c r="D33" s="20">
        <v>0.2</v>
      </c>
      <c r="E33" s="20">
        <v>0.215</v>
      </c>
      <c r="F33" s="20">
        <v>0.22500000000000001</v>
      </c>
      <c r="G33" s="20">
        <v>0.23499999999999999</v>
      </c>
      <c r="H33" s="20">
        <v>0.245</v>
      </c>
      <c r="I33" s="20">
        <v>0.255</v>
      </c>
      <c r="J33" s="20">
        <v>0.26500000000000001</v>
      </c>
      <c r="K33" s="20">
        <v>0.27</v>
      </c>
      <c r="L33" s="20">
        <v>0.28000000000000003</v>
      </c>
      <c r="M33" s="20">
        <v>0.28999999999999998</v>
      </c>
      <c r="Q33" s="1"/>
      <c r="R33" s="20">
        <v>0.18</v>
      </c>
      <c r="S33" s="20">
        <v>0.19</v>
      </c>
      <c r="T33" s="20">
        <v>0.2</v>
      </c>
      <c r="U33" s="20">
        <v>0.215</v>
      </c>
      <c r="V33" s="20">
        <v>0.22500000000000001</v>
      </c>
      <c r="W33" s="20">
        <v>0.23499999999999999</v>
      </c>
      <c r="X33" s="20">
        <v>0.245</v>
      </c>
      <c r="Y33" s="20">
        <v>0.255</v>
      </c>
      <c r="Z33" s="20">
        <v>0.26500000000000001</v>
      </c>
      <c r="AA33" s="20">
        <v>0.27</v>
      </c>
      <c r="AB33" s="20">
        <v>0.28000000000000003</v>
      </c>
      <c r="AC33" s="20">
        <v>0.28999999999999998</v>
      </c>
    </row>
    <row r="34" spans="1:29" ht="16" thickBot="1" x14ac:dyDescent="0.25">
      <c r="A34" s="21">
        <v>58000</v>
      </c>
      <c r="B34" s="20">
        <v>0.18</v>
      </c>
      <c r="C34" s="20">
        <v>0.19</v>
      </c>
      <c r="D34" s="20">
        <v>0.20499999999999999</v>
      </c>
      <c r="E34" s="20">
        <v>0.215</v>
      </c>
      <c r="F34" s="20">
        <v>0.22500000000000001</v>
      </c>
      <c r="G34" s="20">
        <v>0.23499999999999999</v>
      </c>
      <c r="H34" s="20">
        <v>0.245</v>
      </c>
      <c r="I34" s="20">
        <v>0.255</v>
      </c>
      <c r="J34" s="20">
        <v>0.26500000000000001</v>
      </c>
      <c r="K34" s="20">
        <v>0.27</v>
      </c>
      <c r="L34" s="20">
        <v>0.28000000000000003</v>
      </c>
      <c r="M34" s="20">
        <v>0.28999999999999998</v>
      </c>
      <c r="Q34" s="1"/>
      <c r="R34" s="20">
        <v>0.18</v>
      </c>
      <c r="S34" s="20">
        <v>0.19</v>
      </c>
      <c r="T34" s="20">
        <v>0.20499999999999999</v>
      </c>
      <c r="U34" s="20">
        <v>0.215</v>
      </c>
      <c r="V34" s="20">
        <v>0.22500000000000001</v>
      </c>
      <c r="W34" s="20">
        <v>0.23499999999999999</v>
      </c>
      <c r="X34" s="20">
        <v>0.245</v>
      </c>
      <c r="Y34" s="20">
        <v>0.255</v>
      </c>
      <c r="Z34" s="20">
        <v>0.26500000000000001</v>
      </c>
      <c r="AA34" s="20">
        <v>0.27</v>
      </c>
      <c r="AB34" s="20">
        <v>0.28000000000000003</v>
      </c>
      <c r="AC34" s="20">
        <v>0.28999999999999998</v>
      </c>
    </row>
    <row r="35" spans="1:29" ht="16" thickBot="1" x14ac:dyDescent="0.25">
      <c r="A35" s="21">
        <v>59000</v>
      </c>
      <c r="B35" s="20">
        <v>0.18</v>
      </c>
      <c r="C35" s="20">
        <v>0.19</v>
      </c>
      <c r="D35" s="20">
        <v>0.20499999999999999</v>
      </c>
      <c r="E35" s="20">
        <v>0.215</v>
      </c>
      <c r="F35" s="20">
        <v>0.22500000000000001</v>
      </c>
      <c r="G35" s="20">
        <v>0.23499999999999999</v>
      </c>
      <c r="H35" s="20">
        <v>0.245</v>
      </c>
      <c r="I35" s="20">
        <v>0.255</v>
      </c>
      <c r="J35" s="20">
        <v>0.26500000000000001</v>
      </c>
      <c r="K35" s="20">
        <v>0.27</v>
      </c>
      <c r="L35" s="20">
        <v>0.28000000000000003</v>
      </c>
      <c r="M35" s="20">
        <v>0.28999999999999998</v>
      </c>
      <c r="Q35" s="1"/>
      <c r="R35" s="20">
        <v>0.18</v>
      </c>
      <c r="S35" s="20">
        <v>0.19</v>
      </c>
      <c r="T35" s="20">
        <v>0.20499999999999999</v>
      </c>
      <c r="U35" s="20">
        <v>0.215</v>
      </c>
      <c r="V35" s="20">
        <v>0.22500000000000001</v>
      </c>
      <c r="W35" s="20">
        <v>0.23499999999999999</v>
      </c>
      <c r="X35" s="20">
        <v>0.245</v>
      </c>
      <c r="Y35" s="20">
        <v>0.255</v>
      </c>
      <c r="Z35" s="20">
        <v>0.26500000000000001</v>
      </c>
      <c r="AA35" s="20">
        <v>0.27</v>
      </c>
      <c r="AB35" s="20">
        <v>0.28000000000000003</v>
      </c>
      <c r="AC35" s="20">
        <v>0.28999999999999998</v>
      </c>
    </row>
    <row r="36" spans="1:29" ht="16" thickBot="1" x14ac:dyDescent="0.25">
      <c r="A36" s="21">
        <v>60000</v>
      </c>
      <c r="B36" s="20">
        <v>0.18</v>
      </c>
      <c r="C36" s="20">
        <v>0.19</v>
      </c>
      <c r="D36" s="20">
        <v>0.20499999999999999</v>
      </c>
      <c r="E36" s="20">
        <v>0.215</v>
      </c>
      <c r="F36" s="20">
        <v>0.22500000000000001</v>
      </c>
      <c r="G36" s="20">
        <v>0.23499999999999999</v>
      </c>
      <c r="H36" s="20">
        <v>0.245</v>
      </c>
      <c r="I36" s="20">
        <v>0.255</v>
      </c>
      <c r="J36" s="20">
        <v>0.26500000000000001</v>
      </c>
      <c r="K36" s="20">
        <v>0.27</v>
      </c>
      <c r="L36" s="20">
        <v>0.28000000000000003</v>
      </c>
      <c r="M36" s="20">
        <v>0.28999999999999998</v>
      </c>
      <c r="Q36" s="1"/>
      <c r="R36" s="20">
        <v>0.18</v>
      </c>
      <c r="S36" s="20">
        <v>0.19</v>
      </c>
      <c r="T36" s="20">
        <v>0.20499999999999999</v>
      </c>
      <c r="U36" s="20">
        <v>0.215</v>
      </c>
      <c r="V36" s="20">
        <v>0.22500000000000001</v>
      </c>
      <c r="W36" s="20">
        <v>0.23499999999999999</v>
      </c>
      <c r="X36" s="20">
        <v>0.245</v>
      </c>
      <c r="Y36" s="20">
        <v>0.255</v>
      </c>
      <c r="Z36" s="20">
        <v>0.26500000000000001</v>
      </c>
      <c r="AA36" s="20">
        <v>0.27</v>
      </c>
      <c r="AB36" s="20">
        <v>0.28000000000000003</v>
      </c>
      <c r="AC36" s="20">
        <v>0.28999999999999998</v>
      </c>
    </row>
    <row r="37" spans="1:29" ht="16" thickBot="1" x14ac:dyDescent="0.25">
      <c r="A37" s="21">
        <v>61000</v>
      </c>
      <c r="B37" s="20">
        <v>0.18</v>
      </c>
      <c r="C37" s="20">
        <v>0.19</v>
      </c>
      <c r="D37" s="20">
        <v>0.20499999999999999</v>
      </c>
      <c r="E37" s="20">
        <v>0.215</v>
      </c>
      <c r="F37" s="20">
        <v>0.22500000000000001</v>
      </c>
      <c r="G37" s="20">
        <v>0.23499999999999999</v>
      </c>
      <c r="H37" s="20">
        <v>0.245</v>
      </c>
      <c r="I37" s="20">
        <v>0.255</v>
      </c>
      <c r="J37" s="20">
        <v>0.26500000000000001</v>
      </c>
      <c r="K37" s="20">
        <v>0.27</v>
      </c>
      <c r="L37" s="20">
        <v>0.28000000000000003</v>
      </c>
      <c r="M37" s="20">
        <v>0.28999999999999998</v>
      </c>
      <c r="Q37" s="1"/>
      <c r="R37" s="20">
        <v>0.18</v>
      </c>
      <c r="S37" s="20">
        <v>0.19</v>
      </c>
      <c r="T37" s="20">
        <v>0.20499999999999999</v>
      </c>
      <c r="U37" s="20">
        <v>0.215</v>
      </c>
      <c r="V37" s="20">
        <v>0.22500000000000001</v>
      </c>
      <c r="W37" s="20">
        <v>0.23499999999999999</v>
      </c>
      <c r="X37" s="20">
        <v>0.245</v>
      </c>
      <c r="Y37" s="20">
        <v>0.255</v>
      </c>
      <c r="Z37" s="20">
        <v>0.26500000000000001</v>
      </c>
      <c r="AA37" s="20">
        <v>0.27</v>
      </c>
      <c r="AB37" s="20">
        <v>0.28000000000000003</v>
      </c>
      <c r="AC37" s="20">
        <v>0.28999999999999998</v>
      </c>
    </row>
    <row r="38" spans="1:29" ht="16" thickBot="1" x14ac:dyDescent="0.25">
      <c r="A38" s="21">
        <v>62000</v>
      </c>
      <c r="B38" s="20">
        <v>0.18</v>
      </c>
      <c r="C38" s="20">
        <v>0.19</v>
      </c>
      <c r="D38" s="20">
        <v>0.20499999999999999</v>
      </c>
      <c r="E38" s="20">
        <v>0.215</v>
      </c>
      <c r="F38" s="20">
        <v>0.22500000000000001</v>
      </c>
      <c r="G38" s="20">
        <v>0.23499999999999999</v>
      </c>
      <c r="H38" s="20">
        <v>0.245</v>
      </c>
      <c r="I38" s="20">
        <v>0.255</v>
      </c>
      <c r="J38" s="20">
        <v>0.26500000000000001</v>
      </c>
      <c r="K38" s="20">
        <v>0.27500000000000002</v>
      </c>
      <c r="L38" s="20">
        <v>0.28000000000000003</v>
      </c>
      <c r="M38" s="20">
        <v>0.28999999999999998</v>
      </c>
      <c r="Q38" s="1"/>
      <c r="R38" s="20">
        <v>0.18</v>
      </c>
      <c r="S38" s="20">
        <v>0.19</v>
      </c>
      <c r="T38" s="20">
        <v>0.20499999999999999</v>
      </c>
      <c r="U38" s="20">
        <v>0.215</v>
      </c>
      <c r="V38" s="20">
        <v>0.22500000000000001</v>
      </c>
      <c r="W38" s="20">
        <v>0.23499999999999999</v>
      </c>
      <c r="X38" s="20">
        <v>0.245</v>
      </c>
      <c r="Y38" s="20">
        <v>0.255</v>
      </c>
      <c r="Z38" s="20">
        <v>0.26500000000000001</v>
      </c>
      <c r="AA38" s="20">
        <v>0.27500000000000002</v>
      </c>
      <c r="AB38" s="20">
        <v>0.28000000000000003</v>
      </c>
      <c r="AC38" s="20">
        <v>0.28999999999999998</v>
      </c>
    </row>
    <row r="39" spans="1:29" ht="16" thickBot="1" x14ac:dyDescent="0.25">
      <c r="A39" s="21">
        <v>63000</v>
      </c>
      <c r="B39" s="20">
        <v>0.185</v>
      </c>
      <c r="C39" s="20">
        <v>0.19500000000000001</v>
      </c>
      <c r="D39" s="20">
        <v>0.20499999999999999</v>
      </c>
      <c r="E39" s="20">
        <v>0.215</v>
      </c>
      <c r="F39" s="20">
        <v>0.23</v>
      </c>
      <c r="G39" s="20">
        <v>0.24</v>
      </c>
      <c r="H39" s="20">
        <v>0.245</v>
      </c>
      <c r="I39" s="20">
        <v>0.255</v>
      </c>
      <c r="J39" s="20">
        <v>0.26500000000000001</v>
      </c>
      <c r="K39" s="20">
        <v>0.27500000000000002</v>
      </c>
      <c r="L39" s="20">
        <v>0.28000000000000003</v>
      </c>
      <c r="M39" s="20">
        <v>0.28999999999999998</v>
      </c>
      <c r="Q39" s="1"/>
      <c r="R39" s="20">
        <v>0.185</v>
      </c>
      <c r="S39" s="20">
        <v>0.19500000000000001</v>
      </c>
      <c r="T39" s="20">
        <v>0.20499999999999999</v>
      </c>
      <c r="U39" s="20">
        <v>0.215</v>
      </c>
      <c r="V39" s="20">
        <v>0.23</v>
      </c>
      <c r="W39" s="20">
        <v>0.24</v>
      </c>
      <c r="X39" s="20">
        <v>0.245</v>
      </c>
      <c r="Y39" s="20">
        <v>0.255</v>
      </c>
      <c r="Z39" s="20">
        <v>0.26500000000000001</v>
      </c>
      <c r="AA39" s="20">
        <v>0.27500000000000002</v>
      </c>
      <c r="AB39" s="20">
        <v>0.28000000000000003</v>
      </c>
      <c r="AC39" s="20">
        <v>0.28999999999999998</v>
      </c>
    </row>
    <row r="40" spans="1:29" ht="16" thickBot="1" x14ac:dyDescent="0.25">
      <c r="A40" s="21">
        <v>64000</v>
      </c>
      <c r="B40" s="20">
        <v>0.185</v>
      </c>
      <c r="C40" s="20">
        <v>0.19500000000000001</v>
      </c>
      <c r="D40" s="20">
        <v>0.20499999999999999</v>
      </c>
      <c r="E40" s="20">
        <v>0.215</v>
      </c>
      <c r="F40" s="20">
        <v>0.23</v>
      </c>
      <c r="G40" s="20">
        <v>0.24</v>
      </c>
      <c r="H40" s="20">
        <v>0.25</v>
      </c>
      <c r="I40" s="20">
        <v>0.255</v>
      </c>
      <c r="J40" s="20">
        <v>0.26500000000000001</v>
      </c>
      <c r="K40" s="20">
        <v>0.27500000000000002</v>
      </c>
      <c r="L40" s="20">
        <v>0.28000000000000003</v>
      </c>
      <c r="M40" s="20">
        <v>0.28999999999999998</v>
      </c>
      <c r="Q40" s="1"/>
      <c r="R40" s="20">
        <v>0.185</v>
      </c>
      <c r="S40" s="20">
        <v>0.19500000000000001</v>
      </c>
      <c r="T40" s="20">
        <v>0.20499999999999999</v>
      </c>
      <c r="U40" s="20">
        <v>0.215</v>
      </c>
      <c r="V40" s="20">
        <v>0.23</v>
      </c>
      <c r="W40" s="20">
        <v>0.24</v>
      </c>
      <c r="X40" s="20">
        <v>0.25</v>
      </c>
      <c r="Y40" s="20">
        <v>0.255</v>
      </c>
      <c r="Z40" s="20">
        <v>0.26500000000000001</v>
      </c>
      <c r="AA40" s="20">
        <v>0.27500000000000002</v>
      </c>
      <c r="AB40" s="20">
        <v>0.28000000000000003</v>
      </c>
      <c r="AC40" s="20">
        <v>0.28999999999999998</v>
      </c>
    </row>
    <row r="41" spans="1:29" ht="16" thickBot="1" x14ac:dyDescent="0.25">
      <c r="A41" s="21">
        <v>65000</v>
      </c>
      <c r="B41" s="20">
        <v>0.185</v>
      </c>
      <c r="C41" s="20">
        <v>0.19500000000000001</v>
      </c>
      <c r="D41" s="20">
        <v>0.20499999999999999</v>
      </c>
      <c r="E41" s="20">
        <v>0.215</v>
      </c>
      <c r="F41" s="20">
        <v>0.23</v>
      </c>
      <c r="G41" s="20">
        <v>0.24</v>
      </c>
      <c r="H41" s="20">
        <v>0.25</v>
      </c>
      <c r="I41" s="20">
        <v>0.26</v>
      </c>
      <c r="J41" s="20">
        <v>0.26500000000000001</v>
      </c>
      <c r="K41" s="20">
        <v>0.27500000000000002</v>
      </c>
      <c r="L41" s="20">
        <v>0.28499999999999998</v>
      </c>
      <c r="M41" s="20">
        <v>0.28999999999999998</v>
      </c>
      <c r="Q41" s="1"/>
      <c r="R41" s="20">
        <v>0.185</v>
      </c>
      <c r="S41" s="20">
        <v>0.19500000000000001</v>
      </c>
      <c r="T41" s="20">
        <v>0.20499999999999999</v>
      </c>
      <c r="U41" s="20">
        <v>0.215</v>
      </c>
      <c r="V41" s="20">
        <v>0.23</v>
      </c>
      <c r="W41" s="20">
        <v>0.24</v>
      </c>
      <c r="X41" s="20">
        <v>0.25</v>
      </c>
      <c r="Y41" s="20">
        <v>0.26</v>
      </c>
      <c r="Z41" s="20">
        <v>0.26500000000000001</v>
      </c>
      <c r="AA41" s="20">
        <v>0.27500000000000002</v>
      </c>
      <c r="AB41" s="20">
        <v>0.28499999999999998</v>
      </c>
      <c r="AC41" s="20">
        <v>0.28999999999999998</v>
      </c>
    </row>
    <row r="42" spans="1:29" ht="16" thickBot="1" x14ac:dyDescent="0.25">
      <c r="A42" s="21">
        <v>66000</v>
      </c>
      <c r="B42" s="20">
        <v>0.185</v>
      </c>
      <c r="C42" s="20">
        <v>0.19500000000000001</v>
      </c>
      <c r="D42" s="20">
        <v>0.20499999999999999</v>
      </c>
      <c r="E42" s="20">
        <v>0.215</v>
      </c>
      <c r="F42" s="20">
        <v>0.23</v>
      </c>
      <c r="G42" s="20">
        <v>0.24</v>
      </c>
      <c r="H42" s="20">
        <v>0.25</v>
      </c>
      <c r="I42" s="20">
        <v>0.26</v>
      </c>
      <c r="J42" s="20">
        <v>0.26500000000000001</v>
      </c>
      <c r="K42" s="20">
        <v>0.27500000000000002</v>
      </c>
      <c r="L42" s="20">
        <v>0.28499999999999998</v>
      </c>
      <c r="M42" s="20">
        <v>0.28999999999999998</v>
      </c>
      <c r="Q42" s="1"/>
      <c r="R42" s="20">
        <v>0.185</v>
      </c>
      <c r="S42" s="20">
        <v>0.19500000000000001</v>
      </c>
      <c r="T42" s="20">
        <v>0.20499999999999999</v>
      </c>
      <c r="U42" s="20">
        <v>0.215</v>
      </c>
      <c r="V42" s="20">
        <v>0.23</v>
      </c>
      <c r="W42" s="20">
        <v>0.24</v>
      </c>
      <c r="X42" s="20">
        <v>0.25</v>
      </c>
      <c r="Y42" s="20">
        <v>0.26</v>
      </c>
      <c r="Z42" s="20">
        <v>0.26500000000000001</v>
      </c>
      <c r="AA42" s="20">
        <v>0.27500000000000002</v>
      </c>
      <c r="AB42" s="20">
        <v>0.28499999999999998</v>
      </c>
      <c r="AC42" s="20">
        <v>0.28999999999999998</v>
      </c>
    </row>
    <row r="43" spans="1:29" ht="16" thickBot="1" x14ac:dyDescent="0.25">
      <c r="A43" s="21">
        <v>67000</v>
      </c>
      <c r="B43" s="20">
        <v>0.19</v>
      </c>
      <c r="C43" s="20">
        <v>0.2</v>
      </c>
      <c r="D43" s="20">
        <v>0.21</v>
      </c>
      <c r="E43" s="20">
        <v>0.22</v>
      </c>
      <c r="F43" s="20">
        <v>0.23</v>
      </c>
      <c r="G43" s="20">
        <v>0.24</v>
      </c>
      <c r="H43" s="20">
        <v>0.25</v>
      </c>
      <c r="I43" s="20">
        <v>0.26</v>
      </c>
      <c r="J43" s="20">
        <v>0.27</v>
      </c>
      <c r="K43" s="20">
        <v>0.27500000000000002</v>
      </c>
      <c r="L43" s="20">
        <v>0.28499999999999998</v>
      </c>
      <c r="M43" s="20">
        <v>0.28999999999999998</v>
      </c>
      <c r="Q43" s="1"/>
      <c r="R43" s="20">
        <v>0.19</v>
      </c>
      <c r="S43" s="20">
        <v>0.2</v>
      </c>
      <c r="T43" s="20">
        <v>0.21</v>
      </c>
      <c r="U43" s="20">
        <v>0.22</v>
      </c>
      <c r="V43" s="20">
        <v>0.23</v>
      </c>
      <c r="W43" s="20">
        <v>0.24</v>
      </c>
      <c r="X43" s="20">
        <v>0.25</v>
      </c>
      <c r="Y43" s="20">
        <v>0.26</v>
      </c>
      <c r="Z43" s="20">
        <v>0.27</v>
      </c>
      <c r="AA43" s="20">
        <v>0.27500000000000002</v>
      </c>
      <c r="AB43" s="20">
        <v>0.28499999999999998</v>
      </c>
      <c r="AC43" s="20">
        <v>0.28999999999999998</v>
      </c>
    </row>
    <row r="44" spans="1:29" ht="16" thickBot="1" x14ac:dyDescent="0.25">
      <c r="A44" s="21">
        <v>68000</v>
      </c>
      <c r="B44" s="20">
        <v>0.19</v>
      </c>
      <c r="C44" s="20">
        <v>0.2</v>
      </c>
      <c r="D44" s="20">
        <v>0.21</v>
      </c>
      <c r="E44" s="20">
        <v>0.22</v>
      </c>
      <c r="F44" s="20">
        <v>0.23</v>
      </c>
      <c r="G44" s="20">
        <v>0.24</v>
      </c>
      <c r="H44" s="20">
        <v>0.25</v>
      </c>
      <c r="I44" s="20">
        <v>0.26</v>
      </c>
      <c r="J44" s="20">
        <v>0.27</v>
      </c>
      <c r="K44" s="20">
        <v>0.28000000000000003</v>
      </c>
      <c r="L44" s="20">
        <v>0.28499999999999998</v>
      </c>
      <c r="M44" s="20">
        <v>0.29499999999999998</v>
      </c>
      <c r="Q44" s="1"/>
      <c r="R44" s="20">
        <v>0.19</v>
      </c>
      <c r="S44" s="20">
        <v>0.2</v>
      </c>
      <c r="T44" s="20">
        <v>0.21</v>
      </c>
      <c r="U44" s="20">
        <v>0.22</v>
      </c>
      <c r="V44" s="20">
        <v>0.23</v>
      </c>
      <c r="W44" s="20">
        <v>0.24</v>
      </c>
      <c r="X44" s="20">
        <v>0.25</v>
      </c>
      <c r="Y44" s="20">
        <v>0.26</v>
      </c>
      <c r="Z44" s="20">
        <v>0.27</v>
      </c>
      <c r="AA44" s="20">
        <v>0.28000000000000003</v>
      </c>
      <c r="AB44" s="20">
        <v>0.28499999999999998</v>
      </c>
      <c r="AC44" s="20">
        <v>0.29499999999999998</v>
      </c>
    </row>
    <row r="45" spans="1:29" ht="16" thickBot="1" x14ac:dyDescent="0.25">
      <c r="A45" s="21">
        <v>69000</v>
      </c>
      <c r="B45" s="20">
        <v>0.19</v>
      </c>
      <c r="C45" s="20">
        <v>0.2</v>
      </c>
      <c r="D45" s="20">
        <v>0.21</v>
      </c>
      <c r="E45" s="20">
        <v>0.22</v>
      </c>
      <c r="F45" s="20">
        <v>0.23</v>
      </c>
      <c r="G45" s="20">
        <v>0.24</v>
      </c>
      <c r="H45" s="20">
        <v>0.25</v>
      </c>
      <c r="I45" s="20">
        <v>0.26</v>
      </c>
      <c r="J45" s="20">
        <v>0.27</v>
      </c>
      <c r="K45" s="20">
        <v>0.28000000000000003</v>
      </c>
      <c r="L45" s="20">
        <v>0.28999999999999998</v>
      </c>
      <c r="M45" s="20">
        <v>0.29499999999999998</v>
      </c>
      <c r="Q45" s="1"/>
      <c r="R45" s="20">
        <v>0.19</v>
      </c>
      <c r="S45" s="20">
        <v>0.2</v>
      </c>
      <c r="T45" s="20">
        <v>0.21</v>
      </c>
      <c r="U45" s="20">
        <v>0.22</v>
      </c>
      <c r="V45" s="20">
        <v>0.23</v>
      </c>
      <c r="W45" s="20">
        <v>0.24</v>
      </c>
      <c r="X45" s="20">
        <v>0.25</v>
      </c>
      <c r="Y45" s="20">
        <v>0.26</v>
      </c>
      <c r="Z45" s="20">
        <v>0.27</v>
      </c>
      <c r="AA45" s="20">
        <v>0.28000000000000003</v>
      </c>
      <c r="AB45" s="20">
        <v>0.28999999999999998</v>
      </c>
      <c r="AC45" s="20">
        <v>0.29499999999999998</v>
      </c>
    </row>
    <row r="46" spans="1:29" ht="16" thickBot="1" x14ac:dyDescent="0.25">
      <c r="A46" s="21">
        <v>70000</v>
      </c>
      <c r="B46" s="20">
        <v>0.19</v>
      </c>
      <c r="C46" s="20">
        <v>0.2</v>
      </c>
      <c r="D46" s="20">
        <v>0.21</v>
      </c>
      <c r="E46" s="20">
        <v>0.22500000000000001</v>
      </c>
      <c r="F46" s="20">
        <v>0.23499999999999999</v>
      </c>
      <c r="G46" s="20">
        <v>0.245</v>
      </c>
      <c r="H46" s="20">
        <v>0.255</v>
      </c>
      <c r="I46" s="20">
        <v>0.26500000000000001</v>
      </c>
      <c r="J46" s="20">
        <v>0.27500000000000002</v>
      </c>
      <c r="K46" s="20">
        <v>0.28000000000000003</v>
      </c>
      <c r="L46" s="20">
        <v>0.28999999999999998</v>
      </c>
      <c r="M46" s="20">
        <v>0.29499999999999998</v>
      </c>
      <c r="Q46" s="1"/>
      <c r="R46" s="20">
        <v>0.19</v>
      </c>
      <c r="S46" s="20">
        <v>0.2</v>
      </c>
      <c r="T46" s="20">
        <v>0.21</v>
      </c>
      <c r="U46" s="20">
        <v>0.22500000000000001</v>
      </c>
      <c r="V46" s="20">
        <v>0.23499999999999999</v>
      </c>
      <c r="W46" s="20">
        <v>0.245</v>
      </c>
      <c r="X46" s="20">
        <v>0.255</v>
      </c>
      <c r="Y46" s="20">
        <v>0.26500000000000001</v>
      </c>
      <c r="Z46" s="20">
        <v>0.27500000000000002</v>
      </c>
      <c r="AA46" s="20">
        <v>0.28000000000000003</v>
      </c>
      <c r="AB46" s="20">
        <v>0.28999999999999998</v>
      </c>
      <c r="AC46" s="20">
        <v>0.29499999999999998</v>
      </c>
    </row>
    <row r="47" spans="1:29" ht="16" thickBot="1" x14ac:dyDescent="0.25">
      <c r="A47" s="21">
        <v>71000</v>
      </c>
      <c r="B47" s="20">
        <v>0.19500000000000001</v>
      </c>
      <c r="C47" s="20">
        <v>0.20499999999999999</v>
      </c>
      <c r="D47" s="20">
        <v>0.215</v>
      </c>
      <c r="E47" s="20">
        <v>0.22500000000000001</v>
      </c>
      <c r="F47" s="20">
        <v>0.23499999999999999</v>
      </c>
      <c r="G47" s="20">
        <v>0.245</v>
      </c>
      <c r="H47" s="20">
        <v>0.255</v>
      </c>
      <c r="I47" s="20">
        <v>0.26500000000000001</v>
      </c>
      <c r="J47" s="20">
        <v>0.27500000000000002</v>
      </c>
      <c r="K47" s="20">
        <v>0.28499999999999998</v>
      </c>
      <c r="L47" s="20">
        <v>0.28999999999999998</v>
      </c>
      <c r="M47" s="20">
        <v>0.3</v>
      </c>
      <c r="Q47" s="1"/>
      <c r="R47" s="20">
        <v>0.19500000000000001</v>
      </c>
      <c r="S47" s="20">
        <v>0.20499999999999999</v>
      </c>
      <c r="T47" s="20">
        <v>0.215</v>
      </c>
      <c r="U47" s="20">
        <v>0.22500000000000001</v>
      </c>
      <c r="V47" s="20">
        <v>0.23499999999999999</v>
      </c>
      <c r="W47" s="20">
        <v>0.245</v>
      </c>
      <c r="X47" s="20">
        <v>0.255</v>
      </c>
      <c r="Y47" s="20">
        <v>0.26500000000000001</v>
      </c>
      <c r="Z47" s="20">
        <v>0.27500000000000002</v>
      </c>
      <c r="AA47" s="20">
        <v>0.28499999999999998</v>
      </c>
      <c r="AB47" s="20">
        <v>0.28999999999999998</v>
      </c>
      <c r="AC47" s="20">
        <v>0.3</v>
      </c>
    </row>
    <row r="48" spans="1:29" ht="16" thickBot="1" x14ac:dyDescent="0.25">
      <c r="A48" s="21">
        <v>72000</v>
      </c>
      <c r="B48" s="20">
        <v>0.19500000000000001</v>
      </c>
      <c r="C48" s="20">
        <v>0.20499999999999999</v>
      </c>
      <c r="D48" s="20">
        <v>0.215</v>
      </c>
      <c r="E48" s="20">
        <v>0.22500000000000001</v>
      </c>
      <c r="F48" s="20">
        <v>0.23499999999999999</v>
      </c>
      <c r="G48" s="20">
        <v>0.245</v>
      </c>
      <c r="H48" s="20">
        <v>0.255</v>
      </c>
      <c r="I48" s="20">
        <v>0.26500000000000001</v>
      </c>
      <c r="J48" s="20">
        <v>0.27500000000000002</v>
      </c>
      <c r="K48" s="20">
        <v>0.28499999999999998</v>
      </c>
      <c r="L48" s="20">
        <v>0.29499999999999998</v>
      </c>
      <c r="M48" s="20">
        <v>0.3</v>
      </c>
      <c r="Q48" s="1"/>
      <c r="R48" s="20">
        <v>0.19500000000000001</v>
      </c>
      <c r="S48" s="20">
        <v>0.20499999999999999</v>
      </c>
      <c r="T48" s="20">
        <v>0.215</v>
      </c>
      <c r="U48" s="20">
        <v>0.22500000000000001</v>
      </c>
      <c r="V48" s="20">
        <v>0.23499999999999999</v>
      </c>
      <c r="W48" s="20">
        <v>0.245</v>
      </c>
      <c r="X48" s="20">
        <v>0.255</v>
      </c>
      <c r="Y48" s="20">
        <v>0.26500000000000001</v>
      </c>
      <c r="Z48" s="20">
        <v>0.27500000000000002</v>
      </c>
      <c r="AA48" s="20">
        <v>0.28499999999999998</v>
      </c>
      <c r="AB48" s="20">
        <v>0.29499999999999998</v>
      </c>
      <c r="AC48" s="20">
        <v>0.3</v>
      </c>
    </row>
    <row r="49" spans="1:29" ht="16" thickBot="1" x14ac:dyDescent="0.25">
      <c r="A49" s="21">
        <v>73000</v>
      </c>
      <c r="B49" s="20">
        <v>0.19500000000000001</v>
      </c>
      <c r="C49" s="20">
        <v>0.20499999999999999</v>
      </c>
      <c r="D49" s="20">
        <v>0.215</v>
      </c>
      <c r="E49" s="20">
        <v>0.22500000000000001</v>
      </c>
      <c r="F49" s="20">
        <v>0.23499999999999999</v>
      </c>
      <c r="G49" s="20">
        <v>0.245</v>
      </c>
      <c r="H49" s="20">
        <v>0.255</v>
      </c>
      <c r="I49" s="20">
        <v>0.26500000000000001</v>
      </c>
      <c r="J49" s="20">
        <v>0.27500000000000002</v>
      </c>
      <c r="K49" s="20">
        <v>0.28499999999999998</v>
      </c>
      <c r="L49" s="20">
        <v>0.29499999999999998</v>
      </c>
      <c r="M49" s="20">
        <v>0.30499999999999999</v>
      </c>
      <c r="Q49" s="1"/>
      <c r="R49" s="20">
        <v>0.19500000000000001</v>
      </c>
      <c r="S49" s="20">
        <v>0.20499999999999999</v>
      </c>
      <c r="T49" s="20">
        <v>0.215</v>
      </c>
      <c r="U49" s="20">
        <v>0.22500000000000001</v>
      </c>
      <c r="V49" s="20">
        <v>0.23499999999999999</v>
      </c>
      <c r="W49" s="20">
        <v>0.245</v>
      </c>
      <c r="X49" s="20">
        <v>0.255</v>
      </c>
      <c r="Y49" s="20">
        <v>0.26500000000000001</v>
      </c>
      <c r="Z49" s="20">
        <v>0.27500000000000002</v>
      </c>
      <c r="AA49" s="20">
        <v>0.28499999999999998</v>
      </c>
      <c r="AB49" s="20">
        <v>0.29499999999999998</v>
      </c>
      <c r="AC49" s="20">
        <v>0.30499999999999999</v>
      </c>
    </row>
    <row r="50" spans="1:29" ht="16" thickBot="1" x14ac:dyDescent="0.25">
      <c r="A50" s="21">
        <v>74000</v>
      </c>
      <c r="B50" s="20">
        <v>0.2</v>
      </c>
      <c r="C50" s="20">
        <v>0.21</v>
      </c>
      <c r="D50" s="20">
        <v>0.22</v>
      </c>
      <c r="E50" s="20">
        <v>0.23</v>
      </c>
      <c r="F50" s="20">
        <v>0.24</v>
      </c>
      <c r="G50" s="20">
        <v>0.25</v>
      </c>
      <c r="H50" s="20">
        <v>0.26</v>
      </c>
      <c r="I50" s="20">
        <v>0.27</v>
      </c>
      <c r="J50" s="20">
        <v>0.27500000000000002</v>
      </c>
      <c r="K50" s="20">
        <v>0.28499999999999998</v>
      </c>
      <c r="L50" s="20">
        <v>0.29499999999999998</v>
      </c>
      <c r="M50" s="20">
        <v>0.30499999999999999</v>
      </c>
      <c r="Q50" s="1"/>
      <c r="R50" s="20">
        <v>0.2</v>
      </c>
      <c r="S50" s="20">
        <v>0.21</v>
      </c>
      <c r="T50" s="20">
        <v>0.22</v>
      </c>
      <c r="U50" s="20">
        <v>0.23</v>
      </c>
      <c r="V50" s="20">
        <v>0.24</v>
      </c>
      <c r="W50" s="20">
        <v>0.25</v>
      </c>
      <c r="X50" s="20">
        <v>0.26</v>
      </c>
      <c r="Y50" s="20">
        <v>0.27</v>
      </c>
      <c r="Z50" s="20">
        <v>0.27500000000000002</v>
      </c>
      <c r="AA50" s="20">
        <v>0.28499999999999998</v>
      </c>
      <c r="AB50" s="20">
        <v>0.29499999999999998</v>
      </c>
      <c r="AC50" s="20">
        <v>0.30499999999999999</v>
      </c>
    </row>
    <row r="51" spans="1:29" ht="16" thickBot="1" x14ac:dyDescent="0.25">
      <c r="A51" s="21">
        <v>75000</v>
      </c>
      <c r="B51" s="20">
        <v>0.2</v>
      </c>
      <c r="C51" s="20">
        <v>0.21</v>
      </c>
      <c r="D51" s="20">
        <v>0.22</v>
      </c>
      <c r="E51" s="20">
        <v>0.23</v>
      </c>
      <c r="F51" s="20">
        <v>0.24</v>
      </c>
      <c r="G51" s="20">
        <v>0.25</v>
      </c>
      <c r="H51" s="20">
        <v>0.26</v>
      </c>
      <c r="I51" s="20">
        <v>0.27</v>
      </c>
      <c r="J51" s="20">
        <v>0.28000000000000003</v>
      </c>
      <c r="K51" s="20">
        <v>0.28499999999999998</v>
      </c>
      <c r="L51" s="20">
        <v>0.29499999999999998</v>
      </c>
      <c r="M51" s="20">
        <v>0.30499999999999999</v>
      </c>
      <c r="Q51" s="1"/>
      <c r="R51" s="20">
        <v>0.2</v>
      </c>
      <c r="S51" s="20">
        <v>0.21</v>
      </c>
      <c r="T51" s="20">
        <v>0.22</v>
      </c>
      <c r="U51" s="20">
        <v>0.23</v>
      </c>
      <c r="V51" s="20">
        <v>0.24</v>
      </c>
      <c r="W51" s="20">
        <v>0.25</v>
      </c>
      <c r="X51" s="20">
        <v>0.26</v>
      </c>
      <c r="Y51" s="20">
        <v>0.27</v>
      </c>
      <c r="Z51" s="20">
        <v>0.28000000000000003</v>
      </c>
      <c r="AA51" s="20">
        <v>0.28499999999999998</v>
      </c>
      <c r="AB51" s="20">
        <v>0.29499999999999998</v>
      </c>
      <c r="AC51" s="20">
        <v>0.30499999999999999</v>
      </c>
    </row>
    <row r="52" spans="1:29" ht="16" thickBot="1" x14ac:dyDescent="0.25">
      <c r="A52" s="21">
        <v>76000</v>
      </c>
      <c r="B52" s="20">
        <v>0.2</v>
      </c>
      <c r="C52" s="20">
        <v>0.21</v>
      </c>
      <c r="D52" s="20">
        <v>0.22</v>
      </c>
      <c r="E52" s="20">
        <v>0.23</v>
      </c>
      <c r="F52" s="20">
        <v>0.24</v>
      </c>
      <c r="G52" s="20">
        <v>0.25</v>
      </c>
      <c r="H52" s="20">
        <v>0.26</v>
      </c>
      <c r="I52" s="20">
        <v>0.27</v>
      </c>
      <c r="J52" s="20">
        <v>0.28000000000000003</v>
      </c>
      <c r="K52" s="20">
        <v>0.28499999999999998</v>
      </c>
      <c r="L52" s="20">
        <v>0.29499999999999998</v>
      </c>
      <c r="M52" s="20">
        <v>0.30499999999999999</v>
      </c>
      <c r="Q52" s="1"/>
      <c r="R52" s="20">
        <v>0.2</v>
      </c>
      <c r="S52" s="20">
        <v>0.21</v>
      </c>
      <c r="T52" s="20">
        <v>0.22</v>
      </c>
      <c r="U52" s="20">
        <v>0.23</v>
      </c>
      <c r="V52" s="20">
        <v>0.24</v>
      </c>
      <c r="W52" s="20">
        <v>0.25</v>
      </c>
      <c r="X52" s="20">
        <v>0.26</v>
      </c>
      <c r="Y52" s="20">
        <v>0.27</v>
      </c>
      <c r="Z52" s="20">
        <v>0.28000000000000003</v>
      </c>
      <c r="AA52" s="20">
        <v>0.28499999999999998</v>
      </c>
      <c r="AB52" s="20">
        <v>0.29499999999999998</v>
      </c>
      <c r="AC52" s="20">
        <v>0.30499999999999999</v>
      </c>
    </row>
    <row r="53" spans="1:29" ht="16" thickBot="1" x14ac:dyDescent="0.25">
      <c r="A53" s="21">
        <v>77000</v>
      </c>
      <c r="B53" s="20">
        <v>0.2</v>
      </c>
      <c r="C53" s="20">
        <v>0.21</v>
      </c>
      <c r="D53" s="20">
        <v>0.22</v>
      </c>
      <c r="E53" s="20">
        <v>0.23499999999999999</v>
      </c>
      <c r="F53" s="20">
        <v>0.245</v>
      </c>
      <c r="G53" s="20">
        <v>0.255</v>
      </c>
      <c r="H53" s="20">
        <v>0.26500000000000001</v>
      </c>
      <c r="I53" s="20">
        <v>0.27</v>
      </c>
      <c r="J53" s="20">
        <v>0.28000000000000003</v>
      </c>
      <c r="K53" s="20">
        <v>0.28999999999999998</v>
      </c>
      <c r="L53" s="20">
        <v>0.29499999999999998</v>
      </c>
      <c r="M53" s="20">
        <v>0.30499999999999999</v>
      </c>
      <c r="Q53" s="1"/>
      <c r="R53" s="20">
        <v>0.2</v>
      </c>
      <c r="S53" s="20">
        <v>0.21</v>
      </c>
      <c r="T53" s="20">
        <v>0.22</v>
      </c>
      <c r="U53" s="20">
        <v>0.23499999999999999</v>
      </c>
      <c r="V53" s="20">
        <v>0.245</v>
      </c>
      <c r="W53" s="20">
        <v>0.255</v>
      </c>
      <c r="X53" s="20">
        <v>0.26500000000000001</v>
      </c>
      <c r="Y53" s="20">
        <v>0.27</v>
      </c>
      <c r="Z53" s="20">
        <v>0.28000000000000003</v>
      </c>
      <c r="AA53" s="20">
        <v>0.28999999999999998</v>
      </c>
      <c r="AB53" s="20">
        <v>0.29499999999999998</v>
      </c>
      <c r="AC53" s="20">
        <v>0.30499999999999999</v>
      </c>
    </row>
    <row r="54" spans="1:29" ht="16" thickBot="1" x14ac:dyDescent="0.25">
      <c r="A54" s="21">
        <v>78000</v>
      </c>
      <c r="B54" s="20">
        <v>0.2</v>
      </c>
      <c r="C54" s="20">
        <v>0.21</v>
      </c>
      <c r="D54" s="20">
        <v>0.22</v>
      </c>
      <c r="E54" s="20">
        <v>0.23499999999999999</v>
      </c>
      <c r="F54" s="20">
        <v>0.245</v>
      </c>
      <c r="G54" s="20">
        <v>0.255</v>
      </c>
      <c r="H54" s="20">
        <v>0.26500000000000001</v>
      </c>
      <c r="I54" s="20">
        <v>0.27500000000000002</v>
      </c>
      <c r="J54" s="20">
        <v>0.28000000000000003</v>
      </c>
      <c r="K54" s="20">
        <v>0.28999999999999998</v>
      </c>
      <c r="L54" s="20">
        <v>0.3</v>
      </c>
      <c r="M54" s="20">
        <v>0.30499999999999999</v>
      </c>
      <c r="Q54" s="1"/>
      <c r="R54" s="20">
        <v>0.2</v>
      </c>
      <c r="S54" s="20">
        <v>0.21</v>
      </c>
      <c r="T54" s="20">
        <v>0.22</v>
      </c>
      <c r="U54" s="20">
        <v>0.23499999999999999</v>
      </c>
      <c r="V54" s="20">
        <v>0.245</v>
      </c>
      <c r="W54" s="20">
        <v>0.255</v>
      </c>
      <c r="X54" s="20">
        <v>0.26500000000000001</v>
      </c>
      <c r="Y54" s="20">
        <v>0.27500000000000002</v>
      </c>
      <c r="Z54" s="20">
        <v>0.28000000000000003</v>
      </c>
      <c r="AA54" s="20">
        <v>0.28999999999999998</v>
      </c>
      <c r="AB54" s="20">
        <v>0.3</v>
      </c>
      <c r="AC54" s="20">
        <v>0.30499999999999999</v>
      </c>
    </row>
    <row r="55" spans="1:29" ht="16" thickBot="1" x14ac:dyDescent="0.25">
      <c r="A55" s="21">
        <v>79000</v>
      </c>
      <c r="B55" s="20">
        <v>0.20499999999999999</v>
      </c>
      <c r="C55" s="20">
        <v>0.215</v>
      </c>
      <c r="D55" s="20">
        <v>0.22500000000000001</v>
      </c>
      <c r="E55" s="20">
        <v>0.23499999999999999</v>
      </c>
      <c r="F55" s="20">
        <v>0.245</v>
      </c>
      <c r="G55" s="20">
        <v>0.255</v>
      </c>
      <c r="H55" s="20">
        <v>0.26500000000000001</v>
      </c>
      <c r="I55" s="20">
        <v>0.27500000000000002</v>
      </c>
      <c r="J55" s="20">
        <v>0.28499999999999998</v>
      </c>
      <c r="K55" s="20">
        <v>0.28999999999999998</v>
      </c>
      <c r="L55" s="20">
        <v>0.3</v>
      </c>
      <c r="M55" s="20">
        <v>0.30499999999999999</v>
      </c>
      <c r="Q55" s="1"/>
      <c r="R55" s="20">
        <v>0.20499999999999999</v>
      </c>
      <c r="S55" s="20">
        <v>0.215</v>
      </c>
      <c r="T55" s="20">
        <v>0.22500000000000001</v>
      </c>
      <c r="U55" s="20">
        <v>0.23499999999999999</v>
      </c>
      <c r="V55" s="20">
        <v>0.245</v>
      </c>
      <c r="W55" s="20">
        <v>0.255</v>
      </c>
      <c r="X55" s="20">
        <v>0.26500000000000001</v>
      </c>
      <c r="Y55" s="20">
        <v>0.27500000000000002</v>
      </c>
      <c r="Z55" s="20">
        <v>0.28499999999999998</v>
      </c>
      <c r="AA55" s="20">
        <v>0.28999999999999998</v>
      </c>
      <c r="AB55" s="20">
        <v>0.3</v>
      </c>
      <c r="AC55" s="20">
        <v>0.30499999999999999</v>
      </c>
    </row>
    <row r="56" spans="1:29" ht="16" thickBot="1" x14ac:dyDescent="0.25">
      <c r="A56" s="21">
        <v>80000</v>
      </c>
      <c r="B56" s="20">
        <v>0.20499999999999999</v>
      </c>
      <c r="C56" s="20">
        <v>0.215</v>
      </c>
      <c r="D56" s="20">
        <v>0.22500000000000001</v>
      </c>
      <c r="E56" s="20">
        <v>0.23499999999999999</v>
      </c>
      <c r="F56" s="20">
        <v>0.245</v>
      </c>
      <c r="G56" s="20">
        <v>0.255</v>
      </c>
      <c r="H56" s="20">
        <v>0.26500000000000001</v>
      </c>
      <c r="I56" s="20">
        <v>0.27500000000000002</v>
      </c>
      <c r="J56" s="20">
        <v>0.28499999999999998</v>
      </c>
      <c r="K56" s="20">
        <v>0.28999999999999998</v>
      </c>
      <c r="L56" s="20">
        <v>0.3</v>
      </c>
      <c r="M56" s="20">
        <v>0.30499999999999999</v>
      </c>
      <c r="Q56" s="1"/>
      <c r="R56" s="20">
        <v>0.20499999999999999</v>
      </c>
      <c r="S56" s="20">
        <v>0.215</v>
      </c>
      <c r="T56" s="20">
        <v>0.22500000000000001</v>
      </c>
      <c r="U56" s="20">
        <v>0.23499999999999999</v>
      </c>
      <c r="V56" s="20">
        <v>0.245</v>
      </c>
      <c r="W56" s="20">
        <v>0.255</v>
      </c>
      <c r="X56" s="20">
        <v>0.26500000000000001</v>
      </c>
      <c r="Y56" s="20">
        <v>0.27500000000000002</v>
      </c>
      <c r="Z56" s="20">
        <v>0.28499999999999998</v>
      </c>
      <c r="AA56" s="20">
        <v>0.28999999999999998</v>
      </c>
      <c r="AB56" s="20">
        <v>0.3</v>
      </c>
      <c r="AC56" s="20">
        <v>0.30499999999999999</v>
      </c>
    </row>
    <row r="57" spans="1:29" ht="16" thickBot="1" x14ac:dyDescent="0.25">
      <c r="A57" s="21">
        <v>81000</v>
      </c>
      <c r="B57" s="20">
        <v>0.20499999999999999</v>
      </c>
      <c r="C57" s="20">
        <v>0.215</v>
      </c>
      <c r="D57" s="20">
        <v>0.22500000000000001</v>
      </c>
      <c r="E57" s="20">
        <v>0.23499999999999999</v>
      </c>
      <c r="F57" s="20">
        <v>0.245</v>
      </c>
      <c r="G57" s="20">
        <v>0.255</v>
      </c>
      <c r="H57" s="20">
        <v>0.26500000000000001</v>
      </c>
      <c r="I57" s="20">
        <v>0.27500000000000002</v>
      </c>
      <c r="J57" s="20">
        <v>0.28499999999999998</v>
      </c>
      <c r="K57" s="20">
        <v>0.29499999999999998</v>
      </c>
      <c r="L57" s="20">
        <v>0.3</v>
      </c>
      <c r="M57" s="20">
        <v>0.31</v>
      </c>
      <c r="Q57" s="1"/>
      <c r="R57" s="20">
        <v>0.20499999999999999</v>
      </c>
      <c r="S57" s="20">
        <v>0.215</v>
      </c>
      <c r="T57" s="20">
        <v>0.22500000000000001</v>
      </c>
      <c r="U57" s="20">
        <v>0.23499999999999999</v>
      </c>
      <c r="V57" s="20">
        <v>0.245</v>
      </c>
      <c r="W57" s="20">
        <v>0.255</v>
      </c>
      <c r="X57" s="20">
        <v>0.26500000000000001</v>
      </c>
      <c r="Y57" s="20">
        <v>0.27500000000000002</v>
      </c>
      <c r="Z57" s="20">
        <v>0.28499999999999998</v>
      </c>
      <c r="AA57" s="20">
        <v>0.29499999999999998</v>
      </c>
      <c r="AB57" s="20">
        <v>0.3</v>
      </c>
      <c r="AC57" s="20">
        <v>0.31</v>
      </c>
    </row>
    <row r="58" spans="1:29" ht="16" thickBot="1" x14ac:dyDescent="0.25">
      <c r="A58" s="21">
        <v>82000</v>
      </c>
      <c r="B58" s="20">
        <v>0.20499999999999999</v>
      </c>
      <c r="C58" s="20">
        <v>0.215</v>
      </c>
      <c r="D58" s="20">
        <v>0.22500000000000001</v>
      </c>
      <c r="E58" s="20">
        <v>0.23499999999999999</v>
      </c>
      <c r="F58" s="20">
        <v>0.245</v>
      </c>
      <c r="G58" s="20">
        <v>0.255</v>
      </c>
      <c r="H58" s="20">
        <v>0.26500000000000001</v>
      </c>
      <c r="I58" s="20">
        <v>0.27500000000000002</v>
      </c>
      <c r="J58" s="20">
        <v>0.28499999999999998</v>
      </c>
      <c r="K58" s="20">
        <v>0.29499999999999998</v>
      </c>
      <c r="L58" s="20">
        <v>0.3</v>
      </c>
      <c r="M58" s="20">
        <v>0.31</v>
      </c>
      <c r="Q58" s="1"/>
      <c r="R58" s="20">
        <v>0.20499999999999999</v>
      </c>
      <c r="S58" s="20">
        <v>0.215</v>
      </c>
      <c r="T58" s="20">
        <v>0.22500000000000001</v>
      </c>
      <c r="U58" s="20">
        <v>0.23499999999999999</v>
      </c>
      <c r="V58" s="20">
        <v>0.245</v>
      </c>
      <c r="W58" s="20">
        <v>0.255</v>
      </c>
      <c r="X58" s="20">
        <v>0.26500000000000001</v>
      </c>
      <c r="Y58" s="20">
        <v>0.27500000000000002</v>
      </c>
      <c r="Z58" s="20">
        <v>0.28499999999999998</v>
      </c>
      <c r="AA58" s="20">
        <v>0.29499999999999998</v>
      </c>
      <c r="AB58" s="20">
        <v>0.3</v>
      </c>
      <c r="AC58" s="20">
        <v>0.31</v>
      </c>
    </row>
    <row r="59" spans="1:29" ht="16" thickBot="1" x14ac:dyDescent="0.25">
      <c r="A59" s="21">
        <v>83000</v>
      </c>
      <c r="B59" s="20">
        <v>0.20499999999999999</v>
      </c>
      <c r="C59" s="20">
        <v>0.215</v>
      </c>
      <c r="D59" s="20">
        <v>0.22500000000000001</v>
      </c>
      <c r="E59" s="20">
        <v>0.23499999999999999</v>
      </c>
      <c r="F59" s="20">
        <v>0.245</v>
      </c>
      <c r="G59" s="20">
        <v>0.255</v>
      </c>
      <c r="H59" s="20">
        <v>0.26500000000000001</v>
      </c>
      <c r="I59" s="20">
        <v>0.27500000000000002</v>
      </c>
      <c r="J59" s="20">
        <v>0.28499999999999998</v>
      </c>
      <c r="K59" s="20">
        <v>0.29499999999999998</v>
      </c>
      <c r="L59" s="20">
        <v>0.3</v>
      </c>
      <c r="M59" s="20">
        <v>0.31</v>
      </c>
      <c r="Q59" s="1"/>
      <c r="R59" s="20">
        <v>0.20499999999999999</v>
      </c>
      <c r="S59" s="20">
        <v>0.215</v>
      </c>
      <c r="T59" s="20">
        <v>0.22500000000000001</v>
      </c>
      <c r="U59" s="20">
        <v>0.23499999999999999</v>
      </c>
      <c r="V59" s="20">
        <v>0.245</v>
      </c>
      <c r="W59" s="20">
        <v>0.255</v>
      </c>
      <c r="X59" s="20">
        <v>0.26500000000000001</v>
      </c>
      <c r="Y59" s="20">
        <v>0.27500000000000002</v>
      </c>
      <c r="Z59" s="20">
        <v>0.28499999999999998</v>
      </c>
      <c r="AA59" s="20">
        <v>0.29499999999999998</v>
      </c>
      <c r="AB59" s="20">
        <v>0.3</v>
      </c>
      <c r="AC59" s="20">
        <v>0.31</v>
      </c>
    </row>
    <row r="60" spans="1:29" ht="16" thickBot="1" x14ac:dyDescent="0.25">
      <c r="A60" s="21">
        <v>84000</v>
      </c>
      <c r="B60" s="20">
        <v>0.20499999999999999</v>
      </c>
      <c r="C60" s="20">
        <v>0.215</v>
      </c>
      <c r="D60" s="20">
        <v>0.22500000000000001</v>
      </c>
      <c r="E60" s="20">
        <v>0.23499999999999999</v>
      </c>
      <c r="F60" s="20">
        <v>0.245</v>
      </c>
      <c r="G60" s="20">
        <v>0.255</v>
      </c>
      <c r="H60" s="20">
        <v>0.26500000000000001</v>
      </c>
      <c r="I60" s="20">
        <v>0.27500000000000002</v>
      </c>
      <c r="J60" s="20">
        <v>0.28499999999999998</v>
      </c>
      <c r="K60" s="20">
        <v>0.29499999999999998</v>
      </c>
      <c r="L60" s="20">
        <v>0.3</v>
      </c>
      <c r="M60" s="20">
        <v>0.31</v>
      </c>
      <c r="Q60" s="1"/>
      <c r="R60" s="20">
        <v>0.20499999999999999</v>
      </c>
      <c r="S60" s="20">
        <v>0.215</v>
      </c>
      <c r="T60" s="20">
        <v>0.22500000000000001</v>
      </c>
      <c r="U60" s="20">
        <v>0.23499999999999999</v>
      </c>
      <c r="V60" s="20">
        <v>0.245</v>
      </c>
      <c r="W60" s="20">
        <v>0.255</v>
      </c>
      <c r="X60" s="20">
        <v>0.26500000000000001</v>
      </c>
      <c r="Y60" s="20">
        <v>0.27500000000000002</v>
      </c>
      <c r="Z60" s="20">
        <v>0.28499999999999998</v>
      </c>
      <c r="AA60" s="20">
        <v>0.29499999999999998</v>
      </c>
      <c r="AB60" s="20">
        <v>0.3</v>
      </c>
      <c r="AC60" s="20">
        <v>0.31</v>
      </c>
    </row>
    <row r="61" spans="1:29" ht="16" thickBot="1" x14ac:dyDescent="0.25">
      <c r="A61" s="21">
        <v>85000</v>
      </c>
      <c r="B61" s="20">
        <v>0.20499999999999999</v>
      </c>
      <c r="C61" s="20">
        <v>0.215</v>
      </c>
      <c r="D61" s="20">
        <v>0.22500000000000001</v>
      </c>
      <c r="E61" s="20">
        <v>0.23499999999999999</v>
      </c>
      <c r="F61" s="20">
        <v>0.245</v>
      </c>
      <c r="G61" s="20">
        <v>0.26</v>
      </c>
      <c r="H61" s="20">
        <v>0.26500000000000001</v>
      </c>
      <c r="I61" s="20">
        <v>0.27500000000000002</v>
      </c>
      <c r="J61" s="20">
        <v>0.28499999999999998</v>
      </c>
      <c r="K61" s="20">
        <v>0.29499999999999998</v>
      </c>
      <c r="L61" s="20">
        <v>0.3</v>
      </c>
      <c r="M61" s="20">
        <v>0.31</v>
      </c>
      <c r="Q61" s="1"/>
      <c r="R61" s="20">
        <v>0.20499999999999999</v>
      </c>
      <c r="S61" s="20">
        <v>0.215</v>
      </c>
      <c r="T61" s="20">
        <v>0.22500000000000001</v>
      </c>
      <c r="U61" s="20">
        <v>0.23499999999999999</v>
      </c>
      <c r="V61" s="20">
        <v>0.245</v>
      </c>
      <c r="W61" s="20">
        <v>0.26</v>
      </c>
      <c r="X61" s="20">
        <v>0.26500000000000001</v>
      </c>
      <c r="Y61" s="20">
        <v>0.27500000000000002</v>
      </c>
      <c r="Z61" s="20">
        <v>0.28499999999999998</v>
      </c>
      <c r="AA61" s="20">
        <v>0.29499999999999998</v>
      </c>
      <c r="AB61" s="20">
        <v>0.3</v>
      </c>
      <c r="AC61" s="20">
        <v>0.31</v>
      </c>
    </row>
    <row r="62" spans="1:29" ht="16" thickBot="1" x14ac:dyDescent="0.25">
      <c r="A62" s="21">
        <v>86000</v>
      </c>
      <c r="B62" s="20">
        <v>0.20499999999999999</v>
      </c>
      <c r="C62" s="20">
        <v>0.215</v>
      </c>
      <c r="D62" s="20">
        <v>0.22500000000000001</v>
      </c>
      <c r="E62" s="20">
        <v>0.23499999999999999</v>
      </c>
      <c r="F62" s="20">
        <v>0.25</v>
      </c>
      <c r="G62" s="20">
        <v>0.26</v>
      </c>
      <c r="H62" s="20">
        <v>0.27</v>
      </c>
      <c r="I62" s="20">
        <v>0.27500000000000002</v>
      </c>
      <c r="J62" s="20">
        <v>0.28499999999999998</v>
      </c>
      <c r="K62" s="20">
        <v>0.29499999999999998</v>
      </c>
      <c r="L62" s="20">
        <v>0.30499999999999999</v>
      </c>
      <c r="M62" s="20">
        <v>0.31</v>
      </c>
      <c r="Q62" s="1"/>
      <c r="R62" s="20">
        <v>0.20499999999999999</v>
      </c>
      <c r="S62" s="20">
        <v>0.215</v>
      </c>
      <c r="T62" s="20">
        <v>0.22500000000000001</v>
      </c>
      <c r="U62" s="20">
        <v>0.23499999999999999</v>
      </c>
      <c r="V62" s="20">
        <v>0.25</v>
      </c>
      <c r="W62" s="20">
        <v>0.26</v>
      </c>
      <c r="X62" s="20">
        <v>0.27</v>
      </c>
      <c r="Y62" s="20">
        <v>0.27500000000000002</v>
      </c>
      <c r="Z62" s="20">
        <v>0.28499999999999998</v>
      </c>
      <c r="AA62" s="20">
        <v>0.29499999999999998</v>
      </c>
      <c r="AB62" s="20">
        <v>0.30499999999999999</v>
      </c>
      <c r="AC62" s="20">
        <v>0.31</v>
      </c>
    </row>
    <row r="63" spans="1:29" ht="16" thickBot="1" x14ac:dyDescent="0.25">
      <c r="A63" s="21">
        <v>87000</v>
      </c>
      <c r="B63" s="20">
        <v>0.20499999999999999</v>
      </c>
      <c r="C63" s="20">
        <v>0.215</v>
      </c>
      <c r="D63" s="20">
        <v>0.22500000000000001</v>
      </c>
      <c r="E63" s="20">
        <v>0.24</v>
      </c>
      <c r="F63" s="20">
        <v>0.25</v>
      </c>
      <c r="G63" s="20">
        <v>0.26</v>
      </c>
      <c r="H63" s="20">
        <v>0.27</v>
      </c>
      <c r="I63" s="20">
        <v>0.27500000000000002</v>
      </c>
      <c r="J63" s="20">
        <v>0.28499999999999998</v>
      </c>
      <c r="K63" s="20">
        <v>0.29499999999999998</v>
      </c>
      <c r="L63" s="20">
        <v>0.30499999999999999</v>
      </c>
      <c r="M63" s="20">
        <v>0.31</v>
      </c>
      <c r="Q63" s="1"/>
      <c r="R63" s="20">
        <v>0.20499999999999999</v>
      </c>
      <c r="S63" s="20">
        <v>0.215</v>
      </c>
      <c r="T63" s="20">
        <v>0.22500000000000001</v>
      </c>
      <c r="U63" s="20">
        <v>0.24</v>
      </c>
      <c r="V63" s="20">
        <v>0.25</v>
      </c>
      <c r="W63" s="20">
        <v>0.26</v>
      </c>
      <c r="X63" s="20">
        <v>0.27</v>
      </c>
      <c r="Y63" s="20">
        <v>0.27500000000000002</v>
      </c>
      <c r="Z63" s="20">
        <v>0.28499999999999998</v>
      </c>
      <c r="AA63" s="20">
        <v>0.29499999999999998</v>
      </c>
      <c r="AB63" s="20">
        <v>0.30499999999999999</v>
      </c>
      <c r="AC63" s="20">
        <v>0.31</v>
      </c>
    </row>
    <row r="64" spans="1:29" ht="16" thickBot="1" x14ac:dyDescent="0.25">
      <c r="A64" s="21">
        <v>88000</v>
      </c>
      <c r="B64" s="20">
        <v>0.20499999999999999</v>
      </c>
      <c r="C64" s="20">
        <v>0.215</v>
      </c>
      <c r="D64" s="20">
        <v>0.22500000000000001</v>
      </c>
      <c r="E64" s="20">
        <v>0.24</v>
      </c>
      <c r="F64" s="20">
        <v>0.25</v>
      </c>
      <c r="G64" s="20">
        <v>0.26</v>
      </c>
      <c r="H64" s="20">
        <v>0.27</v>
      </c>
      <c r="I64" s="20">
        <v>0.28000000000000003</v>
      </c>
      <c r="J64" s="20">
        <v>0.28499999999999998</v>
      </c>
      <c r="K64" s="20">
        <v>0.29499999999999998</v>
      </c>
      <c r="L64" s="20">
        <v>0.30499999999999999</v>
      </c>
      <c r="M64" s="20">
        <v>0.31</v>
      </c>
      <c r="Q64" s="1"/>
      <c r="R64" s="20">
        <v>0.20499999999999999</v>
      </c>
      <c r="S64" s="20">
        <v>0.215</v>
      </c>
      <c r="T64" s="20">
        <v>0.22500000000000001</v>
      </c>
      <c r="U64" s="20">
        <v>0.24</v>
      </c>
      <c r="V64" s="20">
        <v>0.25</v>
      </c>
      <c r="W64" s="20">
        <v>0.26</v>
      </c>
      <c r="X64" s="20">
        <v>0.27</v>
      </c>
      <c r="Y64" s="20">
        <v>0.28000000000000003</v>
      </c>
      <c r="Z64" s="20">
        <v>0.28499999999999998</v>
      </c>
      <c r="AA64" s="20">
        <v>0.29499999999999998</v>
      </c>
      <c r="AB64" s="20">
        <v>0.30499999999999999</v>
      </c>
      <c r="AC64" s="20">
        <v>0.31</v>
      </c>
    </row>
    <row r="65" spans="1:29" ht="16" thickBot="1" x14ac:dyDescent="0.25">
      <c r="A65" s="21">
        <v>89000</v>
      </c>
      <c r="B65" s="20">
        <v>0.20499999999999999</v>
      </c>
      <c r="C65" s="20">
        <v>0.215</v>
      </c>
      <c r="D65" s="20">
        <v>0.23</v>
      </c>
      <c r="E65" s="20">
        <v>0.24</v>
      </c>
      <c r="F65" s="20">
        <v>0.25</v>
      </c>
      <c r="G65" s="20">
        <v>0.26</v>
      </c>
      <c r="H65" s="20">
        <v>0.27</v>
      </c>
      <c r="I65" s="20">
        <v>0.28000000000000003</v>
      </c>
      <c r="J65" s="20">
        <v>0.28499999999999998</v>
      </c>
      <c r="K65" s="20">
        <v>0.29499999999999998</v>
      </c>
      <c r="L65" s="20">
        <v>0.30499999999999999</v>
      </c>
      <c r="M65" s="20">
        <v>0.31</v>
      </c>
      <c r="Q65" s="1"/>
      <c r="R65" s="20">
        <v>0.20499999999999999</v>
      </c>
      <c r="S65" s="20">
        <v>0.215</v>
      </c>
      <c r="T65" s="20">
        <v>0.23</v>
      </c>
      <c r="U65" s="20">
        <v>0.24</v>
      </c>
      <c r="V65" s="20">
        <v>0.25</v>
      </c>
      <c r="W65" s="20">
        <v>0.26</v>
      </c>
      <c r="X65" s="20">
        <v>0.27</v>
      </c>
      <c r="Y65" s="20">
        <v>0.28000000000000003</v>
      </c>
      <c r="Z65" s="20">
        <v>0.28499999999999998</v>
      </c>
      <c r="AA65" s="20">
        <v>0.29499999999999998</v>
      </c>
      <c r="AB65" s="20">
        <v>0.30499999999999999</v>
      </c>
      <c r="AC65" s="20">
        <v>0.31</v>
      </c>
    </row>
    <row r="66" spans="1:29" ht="16" thickBot="1" x14ac:dyDescent="0.25">
      <c r="A66" s="21">
        <v>90000</v>
      </c>
      <c r="B66" s="20">
        <v>0.21</v>
      </c>
      <c r="C66" s="20">
        <v>0.22</v>
      </c>
      <c r="D66" s="20">
        <v>0.23</v>
      </c>
      <c r="E66" s="20">
        <v>0.24</v>
      </c>
      <c r="F66" s="20">
        <v>0.25</v>
      </c>
      <c r="G66" s="20">
        <v>0.26</v>
      </c>
      <c r="H66" s="20">
        <v>0.27</v>
      </c>
      <c r="I66" s="20">
        <v>0.28000000000000003</v>
      </c>
      <c r="J66" s="20">
        <v>0.28999999999999998</v>
      </c>
      <c r="K66" s="20">
        <v>0.29499999999999998</v>
      </c>
      <c r="L66" s="20">
        <v>0.30499999999999999</v>
      </c>
      <c r="M66" s="20">
        <v>0.31</v>
      </c>
      <c r="Q66" s="1"/>
      <c r="R66" s="20">
        <v>0.21</v>
      </c>
      <c r="S66" s="20">
        <v>0.22</v>
      </c>
      <c r="T66" s="20">
        <v>0.23</v>
      </c>
      <c r="U66" s="20">
        <v>0.24</v>
      </c>
      <c r="V66" s="20">
        <v>0.25</v>
      </c>
      <c r="W66" s="20">
        <v>0.26</v>
      </c>
      <c r="X66" s="20">
        <v>0.27</v>
      </c>
      <c r="Y66" s="20">
        <v>0.28000000000000003</v>
      </c>
      <c r="Z66" s="20">
        <v>0.28999999999999998</v>
      </c>
      <c r="AA66" s="20">
        <v>0.29499999999999998</v>
      </c>
      <c r="AB66" s="20">
        <v>0.30499999999999999</v>
      </c>
      <c r="AC66" s="20">
        <v>0.31</v>
      </c>
    </row>
    <row r="67" spans="1:29" ht="16" thickBot="1" x14ac:dyDescent="0.25">
      <c r="A67" s="21">
        <v>91000</v>
      </c>
      <c r="B67" s="20">
        <v>0.21</v>
      </c>
      <c r="C67" s="20">
        <v>0.22</v>
      </c>
      <c r="D67" s="20">
        <v>0.23</v>
      </c>
      <c r="E67" s="20">
        <v>0.24</v>
      </c>
      <c r="F67" s="20">
        <v>0.25</v>
      </c>
      <c r="G67" s="20">
        <v>0.26</v>
      </c>
      <c r="H67" s="20">
        <v>0.27</v>
      </c>
      <c r="I67" s="20">
        <v>0.28000000000000003</v>
      </c>
      <c r="J67" s="20">
        <v>0.28999999999999998</v>
      </c>
      <c r="K67" s="20">
        <v>0.29499999999999998</v>
      </c>
      <c r="L67" s="20">
        <v>0.30499999999999999</v>
      </c>
      <c r="M67" s="20">
        <v>0.31</v>
      </c>
      <c r="Q67" s="1"/>
      <c r="R67" s="20">
        <v>0.21</v>
      </c>
      <c r="S67" s="20">
        <v>0.22</v>
      </c>
      <c r="T67" s="20">
        <v>0.23</v>
      </c>
      <c r="U67" s="20">
        <v>0.24</v>
      </c>
      <c r="V67" s="20">
        <v>0.25</v>
      </c>
      <c r="W67" s="20">
        <v>0.26</v>
      </c>
      <c r="X67" s="20">
        <v>0.27</v>
      </c>
      <c r="Y67" s="20">
        <v>0.28000000000000003</v>
      </c>
      <c r="Z67" s="20">
        <v>0.28999999999999998</v>
      </c>
      <c r="AA67" s="20">
        <v>0.29499999999999998</v>
      </c>
      <c r="AB67" s="20">
        <v>0.30499999999999999</v>
      </c>
      <c r="AC67" s="20">
        <v>0.31</v>
      </c>
    </row>
    <row r="68" spans="1:29" ht="16" thickBot="1" x14ac:dyDescent="0.25">
      <c r="A68" s="21">
        <v>92000</v>
      </c>
      <c r="B68" s="20">
        <v>0.21</v>
      </c>
      <c r="C68" s="20">
        <v>0.22</v>
      </c>
      <c r="D68" s="20">
        <v>0.23</v>
      </c>
      <c r="E68" s="20">
        <v>0.24</v>
      </c>
      <c r="F68" s="20">
        <v>0.25</v>
      </c>
      <c r="G68" s="20">
        <v>0.26</v>
      </c>
      <c r="H68" s="20">
        <v>0.27</v>
      </c>
      <c r="I68" s="20">
        <v>0.28000000000000003</v>
      </c>
      <c r="J68" s="20">
        <v>0.28999999999999998</v>
      </c>
      <c r="K68" s="20">
        <v>0.29499999999999998</v>
      </c>
      <c r="L68" s="20">
        <v>0.30499999999999999</v>
      </c>
      <c r="M68" s="20">
        <v>0.315</v>
      </c>
      <c r="Q68" s="1"/>
      <c r="R68" s="20">
        <v>0.21</v>
      </c>
      <c r="S68" s="20">
        <v>0.22</v>
      </c>
      <c r="T68" s="20">
        <v>0.23</v>
      </c>
      <c r="U68" s="20">
        <v>0.24</v>
      </c>
      <c r="V68" s="20">
        <v>0.25</v>
      </c>
      <c r="W68" s="20">
        <v>0.26</v>
      </c>
      <c r="X68" s="20">
        <v>0.27</v>
      </c>
      <c r="Y68" s="20">
        <v>0.28000000000000003</v>
      </c>
      <c r="Z68" s="20">
        <v>0.28999999999999998</v>
      </c>
      <c r="AA68" s="20">
        <v>0.29499999999999998</v>
      </c>
      <c r="AB68" s="20">
        <v>0.30499999999999999</v>
      </c>
      <c r="AC68" s="20">
        <v>0.315</v>
      </c>
    </row>
    <row r="69" spans="1:29" ht="16" thickBot="1" x14ac:dyDescent="0.25">
      <c r="A69" s="21">
        <v>93000</v>
      </c>
      <c r="B69" s="20">
        <v>0.21</v>
      </c>
      <c r="C69" s="20">
        <v>0.22</v>
      </c>
      <c r="D69" s="20">
        <v>0.23</v>
      </c>
      <c r="E69" s="20">
        <v>0.24</v>
      </c>
      <c r="F69" s="20">
        <v>0.25</v>
      </c>
      <c r="G69" s="20">
        <v>0.26</v>
      </c>
      <c r="H69" s="20">
        <v>0.27</v>
      </c>
      <c r="I69" s="20">
        <v>0.28000000000000003</v>
      </c>
      <c r="J69" s="20">
        <v>0.28999999999999998</v>
      </c>
      <c r="K69" s="20">
        <v>0.29499999999999998</v>
      </c>
      <c r="L69" s="20">
        <v>0.30499999999999999</v>
      </c>
      <c r="M69" s="20">
        <v>0.315</v>
      </c>
      <c r="Q69" s="1"/>
      <c r="R69" s="20">
        <v>0.21</v>
      </c>
      <c r="S69" s="20">
        <v>0.22</v>
      </c>
      <c r="T69" s="20">
        <v>0.23</v>
      </c>
      <c r="U69" s="20">
        <v>0.24</v>
      </c>
      <c r="V69" s="20">
        <v>0.25</v>
      </c>
      <c r="W69" s="20">
        <v>0.26</v>
      </c>
      <c r="X69" s="20">
        <v>0.27</v>
      </c>
      <c r="Y69" s="20">
        <v>0.28000000000000003</v>
      </c>
      <c r="Z69" s="20">
        <v>0.28999999999999998</v>
      </c>
      <c r="AA69" s="20">
        <v>0.29499999999999998</v>
      </c>
      <c r="AB69" s="20">
        <v>0.30499999999999999</v>
      </c>
      <c r="AC69" s="20">
        <v>0.315</v>
      </c>
    </row>
    <row r="70" spans="1:29" ht="16" thickBot="1" x14ac:dyDescent="0.25">
      <c r="A70" s="21">
        <v>94000</v>
      </c>
      <c r="B70" s="20">
        <v>0.21</v>
      </c>
      <c r="C70" s="20">
        <v>0.22</v>
      </c>
      <c r="D70" s="20">
        <v>0.23</v>
      </c>
      <c r="E70" s="20">
        <v>0.24</v>
      </c>
      <c r="F70" s="20">
        <v>0.25</v>
      </c>
      <c r="G70" s="20">
        <v>0.26</v>
      </c>
      <c r="H70" s="20">
        <v>0.27</v>
      </c>
      <c r="I70" s="20">
        <v>0.28000000000000003</v>
      </c>
      <c r="J70" s="20">
        <v>0.28999999999999998</v>
      </c>
      <c r="K70" s="20">
        <v>0.3</v>
      </c>
      <c r="L70" s="20">
        <v>0.30499999999999999</v>
      </c>
      <c r="M70" s="20">
        <v>0.315</v>
      </c>
      <c r="Q70" s="1"/>
      <c r="R70" s="20">
        <v>0.21</v>
      </c>
      <c r="S70" s="20">
        <v>0.22</v>
      </c>
      <c r="T70" s="20">
        <v>0.23</v>
      </c>
      <c r="U70" s="20">
        <v>0.24</v>
      </c>
      <c r="V70" s="20">
        <v>0.25</v>
      </c>
      <c r="W70" s="20">
        <v>0.26</v>
      </c>
      <c r="X70" s="20">
        <v>0.27</v>
      </c>
      <c r="Y70" s="20">
        <v>0.28000000000000003</v>
      </c>
      <c r="Z70" s="20">
        <v>0.28999999999999998</v>
      </c>
      <c r="AA70" s="20">
        <v>0.3</v>
      </c>
      <c r="AB70" s="20">
        <v>0.30499999999999999</v>
      </c>
      <c r="AC70" s="20">
        <v>0.315</v>
      </c>
    </row>
    <row r="71" spans="1:29" ht="16" thickBot="1" x14ac:dyDescent="0.25">
      <c r="A71" s="21">
        <v>95000</v>
      </c>
      <c r="B71" s="20">
        <v>0.21</v>
      </c>
      <c r="C71" s="20">
        <v>0.22</v>
      </c>
      <c r="D71" s="20">
        <v>0.23</v>
      </c>
      <c r="E71" s="20">
        <v>0.24</v>
      </c>
      <c r="F71" s="20">
        <v>0.25</v>
      </c>
      <c r="G71" s="20">
        <v>0.26</v>
      </c>
      <c r="H71" s="20">
        <v>0.27</v>
      </c>
      <c r="I71" s="20">
        <v>0.28000000000000003</v>
      </c>
      <c r="J71" s="20">
        <v>0.28999999999999998</v>
      </c>
      <c r="K71" s="20">
        <v>0.3</v>
      </c>
      <c r="L71" s="20">
        <v>0.30499999999999999</v>
      </c>
      <c r="M71" s="20">
        <v>0.315</v>
      </c>
      <c r="Q71" s="1"/>
      <c r="R71" s="20">
        <v>0.21</v>
      </c>
      <c r="S71" s="20">
        <v>0.22</v>
      </c>
      <c r="T71" s="20">
        <v>0.23</v>
      </c>
      <c r="U71" s="20">
        <v>0.24</v>
      </c>
      <c r="V71" s="20">
        <v>0.25</v>
      </c>
      <c r="W71" s="20">
        <v>0.26</v>
      </c>
      <c r="X71" s="20">
        <v>0.27</v>
      </c>
      <c r="Y71" s="20">
        <v>0.28000000000000003</v>
      </c>
      <c r="Z71" s="20">
        <v>0.28999999999999998</v>
      </c>
      <c r="AA71" s="20">
        <v>0.3</v>
      </c>
      <c r="AB71" s="20">
        <v>0.30499999999999999</v>
      </c>
      <c r="AC71" s="20">
        <v>0.315</v>
      </c>
    </row>
    <row r="72" spans="1:29" ht="16" thickBot="1" x14ac:dyDescent="0.25">
      <c r="A72" s="21">
        <v>96000</v>
      </c>
      <c r="B72" s="20">
        <v>0.21</v>
      </c>
      <c r="C72" s="20">
        <v>0.22</v>
      </c>
      <c r="D72" s="20">
        <v>0.23</v>
      </c>
      <c r="E72" s="20">
        <v>0.24</v>
      </c>
      <c r="F72" s="20">
        <v>0.255</v>
      </c>
      <c r="G72" s="20">
        <v>0.26</v>
      </c>
      <c r="H72" s="20">
        <v>0.27</v>
      </c>
      <c r="I72" s="20">
        <v>0.28000000000000003</v>
      </c>
      <c r="J72" s="20">
        <v>0.28999999999999998</v>
      </c>
      <c r="K72" s="20">
        <v>0.3</v>
      </c>
      <c r="L72" s="20">
        <v>0.30499999999999999</v>
      </c>
      <c r="M72" s="20">
        <v>0.315</v>
      </c>
      <c r="Q72" s="1"/>
      <c r="R72" s="20">
        <v>0.21</v>
      </c>
      <c r="S72" s="20">
        <v>0.22</v>
      </c>
      <c r="T72" s="20">
        <v>0.23</v>
      </c>
      <c r="U72" s="20">
        <v>0.24</v>
      </c>
      <c r="V72" s="20">
        <v>0.255</v>
      </c>
      <c r="W72" s="20">
        <v>0.26</v>
      </c>
      <c r="X72" s="20">
        <v>0.27</v>
      </c>
      <c r="Y72" s="20">
        <v>0.28000000000000003</v>
      </c>
      <c r="Z72" s="20">
        <v>0.28999999999999998</v>
      </c>
      <c r="AA72" s="20">
        <v>0.3</v>
      </c>
      <c r="AB72" s="20">
        <v>0.30499999999999999</v>
      </c>
      <c r="AC72" s="20">
        <v>0.315</v>
      </c>
    </row>
    <row r="73" spans="1:29" ht="16" thickBot="1" x14ac:dyDescent="0.25">
      <c r="A73" s="21">
        <v>97000</v>
      </c>
      <c r="B73" s="20">
        <v>0.21</v>
      </c>
      <c r="C73" s="20">
        <v>0.22</v>
      </c>
      <c r="D73" s="20">
        <v>0.23499999999999999</v>
      </c>
      <c r="E73" s="20">
        <v>0.245</v>
      </c>
      <c r="F73" s="20">
        <v>0.255</v>
      </c>
      <c r="G73" s="20">
        <v>0.26500000000000001</v>
      </c>
      <c r="H73" s="20">
        <v>0.27</v>
      </c>
      <c r="I73" s="20">
        <v>0.28000000000000003</v>
      </c>
      <c r="J73" s="20">
        <v>0.28999999999999998</v>
      </c>
      <c r="K73" s="20">
        <v>0.3</v>
      </c>
      <c r="L73" s="20">
        <v>0.30499999999999999</v>
      </c>
      <c r="M73" s="20">
        <v>0.315</v>
      </c>
      <c r="Q73" s="1"/>
      <c r="R73" s="20">
        <v>0.21</v>
      </c>
      <c r="S73" s="20">
        <v>0.22</v>
      </c>
      <c r="T73" s="20">
        <v>0.23499999999999999</v>
      </c>
      <c r="U73" s="20">
        <v>0.245</v>
      </c>
      <c r="V73" s="20">
        <v>0.255</v>
      </c>
      <c r="W73" s="20">
        <v>0.26500000000000001</v>
      </c>
      <c r="X73" s="20">
        <v>0.27</v>
      </c>
      <c r="Y73" s="20">
        <v>0.28000000000000003</v>
      </c>
      <c r="Z73" s="20">
        <v>0.28999999999999998</v>
      </c>
      <c r="AA73" s="20">
        <v>0.3</v>
      </c>
      <c r="AB73" s="20">
        <v>0.30499999999999999</v>
      </c>
      <c r="AC73" s="20">
        <v>0.315</v>
      </c>
    </row>
    <row r="74" spans="1:29" ht="16" thickBot="1" x14ac:dyDescent="0.25">
      <c r="A74" s="21">
        <v>98000</v>
      </c>
      <c r="B74" s="20">
        <v>0.21</v>
      </c>
      <c r="C74" s="20">
        <v>0.22500000000000001</v>
      </c>
      <c r="D74" s="20">
        <v>0.23499999999999999</v>
      </c>
      <c r="E74" s="20">
        <v>0.245</v>
      </c>
      <c r="F74" s="20">
        <v>0.255</v>
      </c>
      <c r="G74" s="20">
        <v>0.26500000000000001</v>
      </c>
      <c r="H74" s="20">
        <v>0.27500000000000002</v>
      </c>
      <c r="I74" s="20">
        <v>0.28000000000000003</v>
      </c>
      <c r="J74" s="20">
        <v>0.28999999999999998</v>
      </c>
      <c r="K74" s="20">
        <v>0.3</v>
      </c>
      <c r="L74" s="20">
        <v>0.30499999999999999</v>
      </c>
      <c r="M74" s="20">
        <v>0.315</v>
      </c>
      <c r="Q74" s="1"/>
      <c r="R74" s="20">
        <v>0.21</v>
      </c>
      <c r="S74" s="20">
        <v>0.22500000000000001</v>
      </c>
      <c r="T74" s="20">
        <v>0.23499999999999999</v>
      </c>
      <c r="U74" s="20">
        <v>0.245</v>
      </c>
      <c r="V74" s="20">
        <v>0.255</v>
      </c>
      <c r="W74" s="20">
        <v>0.26500000000000001</v>
      </c>
      <c r="X74" s="20">
        <v>0.27500000000000002</v>
      </c>
      <c r="Y74" s="20">
        <v>0.28000000000000003</v>
      </c>
      <c r="Z74" s="20">
        <v>0.28999999999999998</v>
      </c>
      <c r="AA74" s="20">
        <v>0.3</v>
      </c>
      <c r="AB74" s="20">
        <v>0.30499999999999999</v>
      </c>
      <c r="AC74" s="20">
        <v>0.315</v>
      </c>
    </row>
    <row r="75" spans="1:29" ht="16" thickBot="1" x14ac:dyDescent="0.25">
      <c r="A75" s="21">
        <v>99000</v>
      </c>
      <c r="B75" s="20">
        <v>0.21</v>
      </c>
      <c r="C75" s="20">
        <v>0.22500000000000001</v>
      </c>
      <c r="D75" s="20">
        <v>0.23499999999999999</v>
      </c>
      <c r="E75" s="20">
        <v>0.245</v>
      </c>
      <c r="F75" s="20">
        <v>0.255</v>
      </c>
      <c r="G75" s="20">
        <v>0.26500000000000001</v>
      </c>
      <c r="H75" s="20">
        <v>0.27500000000000002</v>
      </c>
      <c r="I75" s="20">
        <v>0.28000000000000003</v>
      </c>
      <c r="J75" s="20">
        <v>0.28999999999999998</v>
      </c>
      <c r="K75" s="20">
        <v>0.3</v>
      </c>
      <c r="L75" s="20">
        <v>0.30499999999999999</v>
      </c>
      <c r="M75" s="20">
        <v>0.315</v>
      </c>
      <c r="Q75" s="1"/>
      <c r="R75" s="20">
        <v>0.21</v>
      </c>
      <c r="S75" s="20">
        <v>0.22500000000000001</v>
      </c>
      <c r="T75" s="20">
        <v>0.23499999999999999</v>
      </c>
      <c r="U75" s="20">
        <v>0.245</v>
      </c>
      <c r="V75" s="20">
        <v>0.255</v>
      </c>
      <c r="W75" s="20">
        <v>0.26500000000000001</v>
      </c>
      <c r="X75" s="20">
        <v>0.27500000000000002</v>
      </c>
      <c r="Y75" s="20">
        <v>0.28000000000000003</v>
      </c>
      <c r="Z75" s="20">
        <v>0.28999999999999998</v>
      </c>
      <c r="AA75" s="20">
        <v>0.3</v>
      </c>
      <c r="AB75" s="20">
        <v>0.30499999999999999</v>
      </c>
      <c r="AC75" s="20">
        <v>0.315</v>
      </c>
    </row>
    <row r="76" spans="1:29" ht="16" thickBot="1" x14ac:dyDescent="0.25">
      <c r="A76" s="21">
        <v>100000</v>
      </c>
      <c r="B76" s="20">
        <v>0.215</v>
      </c>
      <c r="C76" s="20">
        <v>0.22500000000000001</v>
      </c>
      <c r="D76" s="20">
        <v>0.23499999999999999</v>
      </c>
      <c r="E76" s="20">
        <v>0.245</v>
      </c>
      <c r="F76" s="20">
        <v>0.255</v>
      </c>
      <c r="G76" s="20">
        <v>0.26500000000000001</v>
      </c>
      <c r="H76" s="20">
        <v>0.27500000000000002</v>
      </c>
      <c r="I76" s="20">
        <v>0.28499999999999998</v>
      </c>
      <c r="J76" s="20">
        <v>0.28999999999999998</v>
      </c>
      <c r="K76" s="20">
        <v>0.3</v>
      </c>
      <c r="L76" s="20">
        <v>0.30499999999999999</v>
      </c>
      <c r="M76" s="20">
        <v>0.315</v>
      </c>
      <c r="Q76" s="1"/>
      <c r="R76" s="20">
        <v>0.215</v>
      </c>
      <c r="S76" s="20">
        <v>0.22500000000000001</v>
      </c>
      <c r="T76" s="20">
        <v>0.23499999999999999</v>
      </c>
      <c r="U76" s="20">
        <v>0.245</v>
      </c>
      <c r="V76" s="20">
        <v>0.255</v>
      </c>
      <c r="W76" s="20">
        <v>0.26500000000000001</v>
      </c>
      <c r="X76" s="20">
        <v>0.27500000000000002</v>
      </c>
      <c r="Y76" s="20">
        <v>0.28499999999999998</v>
      </c>
      <c r="Z76" s="20">
        <v>0.28999999999999998</v>
      </c>
      <c r="AA76" s="20">
        <v>0.3</v>
      </c>
      <c r="AB76" s="20">
        <v>0.30499999999999999</v>
      </c>
      <c r="AC76" s="20">
        <v>0.315</v>
      </c>
    </row>
    <row r="77" spans="1:29" ht="16" thickBot="1" x14ac:dyDescent="0.25">
      <c r="A77" s="21">
        <v>101000</v>
      </c>
      <c r="B77" s="20">
        <v>0.215</v>
      </c>
      <c r="C77" s="20">
        <v>0.22500000000000001</v>
      </c>
      <c r="D77" s="20">
        <v>0.23499999999999999</v>
      </c>
      <c r="E77" s="20">
        <v>0.245</v>
      </c>
      <c r="F77" s="20">
        <v>0.255</v>
      </c>
      <c r="G77" s="20">
        <v>0.26500000000000001</v>
      </c>
      <c r="H77" s="20">
        <v>0.27500000000000002</v>
      </c>
      <c r="I77" s="20">
        <v>0.28499999999999998</v>
      </c>
      <c r="J77" s="20">
        <v>0.28999999999999998</v>
      </c>
      <c r="K77" s="20">
        <v>0.3</v>
      </c>
      <c r="L77" s="20">
        <v>0.31</v>
      </c>
      <c r="M77" s="20">
        <v>0.315</v>
      </c>
      <c r="Q77" s="1"/>
      <c r="R77" s="20">
        <v>0.215</v>
      </c>
      <c r="S77" s="20">
        <v>0.22500000000000001</v>
      </c>
      <c r="T77" s="20">
        <v>0.23499999999999999</v>
      </c>
      <c r="U77" s="20">
        <v>0.245</v>
      </c>
      <c r="V77" s="20">
        <v>0.255</v>
      </c>
      <c r="W77" s="20">
        <v>0.26500000000000001</v>
      </c>
      <c r="X77" s="20">
        <v>0.27500000000000002</v>
      </c>
      <c r="Y77" s="20">
        <v>0.28499999999999998</v>
      </c>
      <c r="Z77" s="20">
        <v>0.28999999999999998</v>
      </c>
      <c r="AA77" s="20">
        <v>0.3</v>
      </c>
      <c r="AB77" s="20">
        <v>0.31</v>
      </c>
      <c r="AC77" s="20">
        <v>0.315</v>
      </c>
    </row>
    <row r="78" spans="1:29" ht="16" thickBot="1" x14ac:dyDescent="0.25">
      <c r="A78" s="21">
        <v>102000</v>
      </c>
      <c r="B78" s="20">
        <v>0.215</v>
      </c>
      <c r="C78" s="20">
        <v>0.22500000000000001</v>
      </c>
      <c r="D78" s="20">
        <v>0.23499999999999999</v>
      </c>
      <c r="E78" s="20">
        <v>0.245</v>
      </c>
      <c r="F78" s="20">
        <v>0.255</v>
      </c>
      <c r="G78" s="20">
        <v>0.26500000000000001</v>
      </c>
      <c r="H78" s="20">
        <v>0.27500000000000002</v>
      </c>
      <c r="I78" s="20">
        <v>0.28499999999999998</v>
      </c>
      <c r="J78" s="20">
        <v>0.28999999999999998</v>
      </c>
      <c r="K78" s="20">
        <v>0.3</v>
      </c>
      <c r="L78" s="20">
        <v>0.31</v>
      </c>
      <c r="M78" s="20">
        <v>0.315</v>
      </c>
      <c r="Q78" s="1"/>
      <c r="R78" s="20">
        <v>0.215</v>
      </c>
      <c r="S78" s="20">
        <v>0.22500000000000001</v>
      </c>
      <c r="T78" s="20">
        <v>0.23499999999999999</v>
      </c>
      <c r="U78" s="20">
        <v>0.245</v>
      </c>
      <c r="V78" s="20">
        <v>0.255</v>
      </c>
      <c r="W78" s="20">
        <v>0.26500000000000001</v>
      </c>
      <c r="X78" s="20">
        <v>0.27500000000000002</v>
      </c>
      <c r="Y78" s="20">
        <v>0.28499999999999998</v>
      </c>
      <c r="Z78" s="20">
        <v>0.28999999999999998</v>
      </c>
      <c r="AA78" s="20">
        <v>0.3</v>
      </c>
      <c r="AB78" s="20">
        <v>0.31</v>
      </c>
      <c r="AC78" s="20">
        <v>0.315</v>
      </c>
    </row>
    <row r="79" spans="1:29" ht="16" thickBot="1" x14ac:dyDescent="0.25">
      <c r="A79" s="21">
        <v>103000</v>
      </c>
      <c r="B79" s="20">
        <v>0.215</v>
      </c>
      <c r="C79" s="20">
        <v>0.22500000000000001</v>
      </c>
      <c r="D79" s="20">
        <v>0.23499999999999999</v>
      </c>
      <c r="E79" s="20">
        <v>0.245</v>
      </c>
      <c r="F79" s="20">
        <v>0.255</v>
      </c>
      <c r="G79" s="20">
        <v>0.26500000000000001</v>
      </c>
      <c r="H79" s="20">
        <v>0.27500000000000002</v>
      </c>
      <c r="I79" s="20">
        <v>0.28499999999999998</v>
      </c>
      <c r="J79" s="20">
        <v>0.29499999999999998</v>
      </c>
      <c r="K79" s="20">
        <v>0.3</v>
      </c>
      <c r="L79" s="20">
        <v>0.31</v>
      </c>
      <c r="M79" s="20">
        <v>0.315</v>
      </c>
      <c r="Q79" s="1"/>
      <c r="R79" s="20">
        <v>0.215</v>
      </c>
      <c r="S79" s="20">
        <v>0.22500000000000001</v>
      </c>
      <c r="T79" s="20">
        <v>0.23499999999999999</v>
      </c>
      <c r="U79" s="20">
        <v>0.245</v>
      </c>
      <c r="V79" s="20">
        <v>0.255</v>
      </c>
      <c r="W79" s="20">
        <v>0.26500000000000001</v>
      </c>
      <c r="X79" s="20">
        <v>0.27500000000000002</v>
      </c>
      <c r="Y79" s="20">
        <v>0.28499999999999998</v>
      </c>
      <c r="Z79" s="20">
        <v>0.29499999999999998</v>
      </c>
      <c r="AA79" s="20">
        <v>0.3</v>
      </c>
      <c r="AB79" s="20">
        <v>0.31</v>
      </c>
      <c r="AC79" s="20">
        <v>0.315</v>
      </c>
    </row>
    <row r="80" spans="1:29" ht="16" thickBot="1" x14ac:dyDescent="0.25">
      <c r="A80" s="21">
        <v>104000</v>
      </c>
      <c r="B80" s="20">
        <v>0.215</v>
      </c>
      <c r="C80" s="20">
        <v>0.22500000000000001</v>
      </c>
      <c r="D80" s="20">
        <v>0.23499999999999999</v>
      </c>
      <c r="E80" s="20">
        <v>0.245</v>
      </c>
      <c r="F80" s="20">
        <v>0.255</v>
      </c>
      <c r="G80" s="20">
        <v>0.26500000000000001</v>
      </c>
      <c r="H80" s="20">
        <v>0.27500000000000002</v>
      </c>
      <c r="I80" s="20">
        <v>0.28499999999999998</v>
      </c>
      <c r="J80" s="20">
        <v>0.29499999999999998</v>
      </c>
      <c r="K80" s="20">
        <v>0.3</v>
      </c>
      <c r="L80" s="20">
        <v>0.31</v>
      </c>
      <c r="M80" s="20">
        <v>0.315</v>
      </c>
      <c r="Q80" s="1"/>
      <c r="R80" s="20">
        <v>0.215</v>
      </c>
      <c r="S80" s="20">
        <v>0.22500000000000001</v>
      </c>
      <c r="T80" s="20">
        <v>0.23499999999999999</v>
      </c>
      <c r="U80" s="20">
        <v>0.245</v>
      </c>
      <c r="V80" s="20">
        <v>0.255</v>
      </c>
      <c r="W80" s="20">
        <v>0.26500000000000001</v>
      </c>
      <c r="X80" s="20">
        <v>0.27500000000000002</v>
      </c>
      <c r="Y80" s="20">
        <v>0.28499999999999998</v>
      </c>
      <c r="Z80" s="20">
        <v>0.29499999999999998</v>
      </c>
      <c r="AA80" s="20">
        <v>0.3</v>
      </c>
      <c r="AB80" s="20">
        <v>0.31</v>
      </c>
      <c r="AC80" s="20">
        <v>0.315</v>
      </c>
    </row>
    <row r="81" spans="1:29" ht="16" thickBot="1" x14ac:dyDescent="0.25">
      <c r="A81" s="21">
        <v>105000</v>
      </c>
      <c r="B81" s="20">
        <v>0.215</v>
      </c>
      <c r="C81" s="20">
        <v>0.22500000000000001</v>
      </c>
      <c r="D81" s="20">
        <v>0.23499999999999999</v>
      </c>
      <c r="E81" s="20">
        <v>0.25</v>
      </c>
      <c r="F81" s="20">
        <v>0.26</v>
      </c>
      <c r="G81" s="20">
        <v>0.26500000000000001</v>
      </c>
      <c r="H81" s="20">
        <v>0.27500000000000002</v>
      </c>
      <c r="I81" s="20">
        <v>0.28499999999999998</v>
      </c>
      <c r="J81" s="20">
        <v>0.29499999999999998</v>
      </c>
      <c r="K81" s="20">
        <v>0.3</v>
      </c>
      <c r="L81" s="20">
        <v>0.31</v>
      </c>
      <c r="M81" s="20">
        <v>0.315</v>
      </c>
      <c r="Q81" s="1"/>
      <c r="R81" s="20">
        <v>0.215</v>
      </c>
      <c r="S81" s="20">
        <v>0.22500000000000001</v>
      </c>
      <c r="T81" s="20">
        <v>0.23499999999999999</v>
      </c>
      <c r="U81" s="20">
        <v>0.25</v>
      </c>
      <c r="V81" s="20">
        <v>0.26</v>
      </c>
      <c r="W81" s="20">
        <v>0.26500000000000001</v>
      </c>
      <c r="X81" s="20">
        <v>0.27500000000000002</v>
      </c>
      <c r="Y81" s="20">
        <v>0.28499999999999998</v>
      </c>
      <c r="Z81" s="20">
        <v>0.29499999999999998</v>
      </c>
      <c r="AA81" s="20">
        <v>0.3</v>
      </c>
      <c r="AB81" s="20">
        <v>0.31</v>
      </c>
      <c r="AC81" s="20">
        <v>0.315</v>
      </c>
    </row>
    <row r="82" spans="1:29" ht="16" thickBot="1" x14ac:dyDescent="0.25">
      <c r="A82" s="21">
        <v>106000</v>
      </c>
      <c r="B82" s="20">
        <v>0.215</v>
      </c>
      <c r="C82" s="20">
        <v>0.22500000000000001</v>
      </c>
      <c r="D82" s="20">
        <v>0.24</v>
      </c>
      <c r="E82" s="20">
        <v>0.25</v>
      </c>
      <c r="F82" s="20">
        <v>0.26</v>
      </c>
      <c r="G82" s="20">
        <v>0.27</v>
      </c>
      <c r="H82" s="20">
        <v>0.27500000000000002</v>
      </c>
      <c r="I82" s="20">
        <v>0.28499999999999998</v>
      </c>
      <c r="J82" s="20">
        <v>0.29499999999999998</v>
      </c>
      <c r="K82" s="20">
        <v>0.3</v>
      </c>
      <c r="L82" s="20">
        <v>0.31</v>
      </c>
      <c r="M82" s="20">
        <v>0.315</v>
      </c>
      <c r="Q82" s="1"/>
      <c r="R82" s="20">
        <v>0.215</v>
      </c>
      <c r="S82" s="20">
        <v>0.22500000000000001</v>
      </c>
      <c r="T82" s="20">
        <v>0.24</v>
      </c>
      <c r="U82" s="20">
        <v>0.25</v>
      </c>
      <c r="V82" s="20">
        <v>0.26</v>
      </c>
      <c r="W82" s="20">
        <v>0.27</v>
      </c>
      <c r="X82" s="20">
        <v>0.27500000000000002</v>
      </c>
      <c r="Y82" s="20">
        <v>0.28499999999999998</v>
      </c>
      <c r="Z82" s="20">
        <v>0.29499999999999998</v>
      </c>
      <c r="AA82" s="20">
        <v>0.3</v>
      </c>
      <c r="AB82" s="20">
        <v>0.31</v>
      </c>
      <c r="AC82" s="20">
        <v>0.315</v>
      </c>
    </row>
    <row r="83" spans="1:29" ht="16" thickBot="1" x14ac:dyDescent="0.25">
      <c r="A83" s="21">
        <v>107000</v>
      </c>
      <c r="B83" s="20">
        <v>0.215</v>
      </c>
      <c r="C83" s="20">
        <v>0.22500000000000001</v>
      </c>
      <c r="D83" s="20">
        <v>0.24</v>
      </c>
      <c r="E83" s="20">
        <v>0.25</v>
      </c>
      <c r="F83" s="20">
        <v>0.26</v>
      </c>
      <c r="G83" s="20">
        <v>0.27</v>
      </c>
      <c r="H83" s="20">
        <v>0.28000000000000003</v>
      </c>
      <c r="I83" s="20">
        <v>0.28499999999999998</v>
      </c>
      <c r="J83" s="20">
        <v>0.29499999999999998</v>
      </c>
      <c r="K83" s="20">
        <v>0.30499999999999999</v>
      </c>
      <c r="L83" s="20">
        <v>0.31</v>
      </c>
      <c r="M83" s="20">
        <v>0.32</v>
      </c>
      <c r="Q83" s="1"/>
      <c r="R83" s="20">
        <v>0.215</v>
      </c>
      <c r="S83" s="20">
        <v>0.22500000000000001</v>
      </c>
      <c r="T83" s="20">
        <v>0.24</v>
      </c>
      <c r="U83" s="20">
        <v>0.25</v>
      </c>
      <c r="V83" s="20">
        <v>0.26</v>
      </c>
      <c r="W83" s="20">
        <v>0.27</v>
      </c>
      <c r="X83" s="20">
        <v>0.28000000000000003</v>
      </c>
      <c r="Y83" s="20">
        <v>0.28499999999999998</v>
      </c>
      <c r="Z83" s="20">
        <v>0.29499999999999998</v>
      </c>
      <c r="AA83" s="20">
        <v>0.30499999999999999</v>
      </c>
      <c r="AB83" s="20">
        <v>0.31</v>
      </c>
      <c r="AC83" s="20">
        <v>0.32</v>
      </c>
    </row>
    <row r="84" spans="1:29" ht="16" thickBot="1" x14ac:dyDescent="0.25">
      <c r="A84" s="21">
        <v>108000</v>
      </c>
      <c r="B84" s="20">
        <v>0.215</v>
      </c>
      <c r="C84" s="20">
        <v>0.22500000000000001</v>
      </c>
      <c r="D84" s="20">
        <v>0.24</v>
      </c>
      <c r="E84" s="20">
        <v>0.25</v>
      </c>
      <c r="F84" s="20">
        <v>0.26</v>
      </c>
      <c r="G84" s="20">
        <v>0.27</v>
      </c>
      <c r="H84" s="20">
        <v>0.28000000000000003</v>
      </c>
      <c r="I84" s="20">
        <v>0.28499999999999998</v>
      </c>
      <c r="J84" s="20">
        <v>0.29499999999999998</v>
      </c>
      <c r="K84" s="20">
        <v>0.30499999999999999</v>
      </c>
      <c r="L84" s="20">
        <v>0.31</v>
      </c>
      <c r="M84" s="20">
        <v>0.32</v>
      </c>
      <c r="Q84" s="1"/>
      <c r="R84" s="20">
        <v>0.215</v>
      </c>
      <c r="S84" s="20">
        <v>0.22500000000000001</v>
      </c>
      <c r="T84" s="20">
        <v>0.24</v>
      </c>
      <c r="U84" s="20">
        <v>0.25</v>
      </c>
      <c r="V84" s="20">
        <v>0.26</v>
      </c>
      <c r="W84" s="20">
        <v>0.27</v>
      </c>
      <c r="X84" s="20">
        <v>0.28000000000000003</v>
      </c>
      <c r="Y84" s="20">
        <v>0.28499999999999998</v>
      </c>
      <c r="Z84" s="20">
        <v>0.29499999999999998</v>
      </c>
      <c r="AA84" s="20">
        <v>0.30499999999999999</v>
      </c>
      <c r="AB84" s="20">
        <v>0.31</v>
      </c>
      <c r="AC84" s="20">
        <v>0.32</v>
      </c>
    </row>
    <row r="85" spans="1:29" ht="16" thickBot="1" x14ac:dyDescent="0.25">
      <c r="A85" s="21">
        <v>109000</v>
      </c>
      <c r="B85" s="20">
        <v>0.215</v>
      </c>
      <c r="C85" s="20">
        <v>0.23</v>
      </c>
      <c r="D85" s="20">
        <v>0.24</v>
      </c>
      <c r="E85" s="20">
        <v>0.25</v>
      </c>
      <c r="F85" s="20">
        <v>0.26</v>
      </c>
      <c r="G85" s="20">
        <v>0.27</v>
      </c>
      <c r="H85" s="20">
        <v>0.28000000000000003</v>
      </c>
      <c r="I85" s="20">
        <v>0.28499999999999998</v>
      </c>
      <c r="J85" s="20">
        <v>0.29499999999999998</v>
      </c>
      <c r="K85" s="20">
        <v>0.30499999999999999</v>
      </c>
      <c r="L85" s="20">
        <v>0.31</v>
      </c>
      <c r="M85" s="20">
        <v>0.32</v>
      </c>
      <c r="Q85" s="1"/>
      <c r="R85" s="20">
        <v>0.215</v>
      </c>
      <c r="S85" s="20">
        <v>0.23</v>
      </c>
      <c r="T85" s="20">
        <v>0.24</v>
      </c>
      <c r="U85" s="20">
        <v>0.25</v>
      </c>
      <c r="V85" s="20">
        <v>0.26</v>
      </c>
      <c r="W85" s="20">
        <v>0.27</v>
      </c>
      <c r="X85" s="20">
        <v>0.28000000000000003</v>
      </c>
      <c r="Y85" s="20">
        <v>0.28499999999999998</v>
      </c>
      <c r="Z85" s="20">
        <v>0.29499999999999998</v>
      </c>
      <c r="AA85" s="20">
        <v>0.30499999999999999</v>
      </c>
      <c r="AB85" s="20">
        <v>0.31</v>
      </c>
      <c r="AC85" s="20">
        <v>0.32</v>
      </c>
    </row>
    <row r="86" spans="1:29" ht="16" thickBot="1" x14ac:dyDescent="0.25">
      <c r="A86" s="21">
        <v>110000</v>
      </c>
      <c r="B86" s="20">
        <v>0.215</v>
      </c>
      <c r="C86" s="20">
        <v>0.23</v>
      </c>
      <c r="D86" s="20">
        <v>0.24</v>
      </c>
      <c r="E86" s="20">
        <v>0.25</v>
      </c>
      <c r="F86" s="20">
        <v>0.26</v>
      </c>
      <c r="G86" s="20">
        <v>0.27</v>
      </c>
      <c r="H86" s="20">
        <v>0.28000000000000003</v>
      </c>
      <c r="I86" s="20">
        <v>0.28999999999999998</v>
      </c>
      <c r="J86" s="20">
        <v>0.29499999999999998</v>
      </c>
      <c r="K86" s="20">
        <v>0.30499999999999999</v>
      </c>
      <c r="L86" s="20">
        <v>0.31</v>
      </c>
      <c r="M86" s="20">
        <v>0.32</v>
      </c>
      <c r="Q86" s="1"/>
      <c r="R86" s="20">
        <v>0.215</v>
      </c>
      <c r="S86" s="20">
        <v>0.23</v>
      </c>
      <c r="T86" s="20">
        <v>0.24</v>
      </c>
      <c r="U86" s="20">
        <v>0.25</v>
      </c>
      <c r="V86" s="20">
        <v>0.26</v>
      </c>
      <c r="W86" s="20">
        <v>0.27</v>
      </c>
      <c r="X86" s="20">
        <v>0.28000000000000003</v>
      </c>
      <c r="Y86" s="20">
        <v>0.28999999999999998</v>
      </c>
      <c r="Z86" s="20">
        <v>0.29499999999999998</v>
      </c>
      <c r="AA86" s="20">
        <v>0.30499999999999999</v>
      </c>
      <c r="AB86" s="20">
        <v>0.31</v>
      </c>
      <c r="AC86" s="20">
        <v>0.32</v>
      </c>
    </row>
    <row r="87" spans="1:29" ht="16" thickBot="1" x14ac:dyDescent="0.25">
      <c r="A87" s="21">
        <v>111000</v>
      </c>
      <c r="B87" s="20">
        <v>0.215</v>
      </c>
      <c r="C87" s="20">
        <v>0.23</v>
      </c>
      <c r="D87" s="20">
        <v>0.24</v>
      </c>
      <c r="E87" s="20">
        <v>0.25</v>
      </c>
      <c r="F87" s="20">
        <v>0.26</v>
      </c>
      <c r="G87" s="20">
        <v>0.27</v>
      </c>
      <c r="H87" s="20">
        <v>0.28000000000000003</v>
      </c>
      <c r="I87" s="20">
        <v>0.28999999999999998</v>
      </c>
      <c r="J87" s="20">
        <v>0.29499999999999998</v>
      </c>
      <c r="K87" s="20">
        <v>0.30499999999999999</v>
      </c>
      <c r="L87" s="20">
        <v>0.31</v>
      </c>
      <c r="M87" s="20">
        <v>0.32</v>
      </c>
      <c r="Q87" s="1"/>
      <c r="R87" s="20">
        <v>0.215</v>
      </c>
      <c r="S87" s="20">
        <v>0.23</v>
      </c>
      <c r="T87" s="20">
        <v>0.24</v>
      </c>
      <c r="U87" s="20">
        <v>0.25</v>
      </c>
      <c r="V87" s="20">
        <v>0.26</v>
      </c>
      <c r="W87" s="20">
        <v>0.27</v>
      </c>
      <c r="X87" s="20">
        <v>0.28000000000000003</v>
      </c>
      <c r="Y87" s="20">
        <v>0.28999999999999998</v>
      </c>
      <c r="Z87" s="20">
        <v>0.29499999999999998</v>
      </c>
      <c r="AA87" s="20">
        <v>0.30499999999999999</v>
      </c>
      <c r="AB87" s="20">
        <v>0.31</v>
      </c>
      <c r="AC87" s="20">
        <v>0.32</v>
      </c>
    </row>
    <row r="88" spans="1:29" ht="16" thickBot="1" x14ac:dyDescent="0.25">
      <c r="A88" s="21">
        <v>112000</v>
      </c>
      <c r="B88" s="20">
        <v>0.215</v>
      </c>
      <c r="C88" s="20">
        <v>0.23</v>
      </c>
      <c r="D88" s="20">
        <v>0.24</v>
      </c>
      <c r="E88" s="20">
        <v>0.25</v>
      </c>
      <c r="F88" s="20">
        <v>0.26</v>
      </c>
      <c r="G88" s="20">
        <v>0.27</v>
      </c>
      <c r="H88" s="20">
        <v>0.28000000000000003</v>
      </c>
      <c r="I88" s="20">
        <v>0.28999999999999998</v>
      </c>
      <c r="J88" s="20">
        <v>0.29499999999999998</v>
      </c>
      <c r="K88" s="20">
        <v>0.30499999999999999</v>
      </c>
      <c r="L88" s="20">
        <v>0.31</v>
      </c>
      <c r="M88" s="20">
        <v>0.32</v>
      </c>
      <c r="Q88" s="1"/>
      <c r="R88" s="20">
        <v>0.215</v>
      </c>
      <c r="S88" s="20">
        <v>0.23</v>
      </c>
      <c r="T88" s="20">
        <v>0.24</v>
      </c>
      <c r="U88" s="20">
        <v>0.25</v>
      </c>
      <c r="V88" s="20">
        <v>0.26</v>
      </c>
      <c r="W88" s="20">
        <v>0.27</v>
      </c>
      <c r="X88" s="20">
        <v>0.28000000000000003</v>
      </c>
      <c r="Y88" s="20">
        <v>0.28999999999999998</v>
      </c>
      <c r="Z88" s="20">
        <v>0.29499999999999998</v>
      </c>
      <c r="AA88" s="20">
        <v>0.30499999999999999</v>
      </c>
      <c r="AB88" s="20">
        <v>0.31</v>
      </c>
      <c r="AC88" s="20">
        <v>0.32</v>
      </c>
    </row>
    <row r="89" spans="1:29" ht="16" thickBot="1" x14ac:dyDescent="0.25">
      <c r="A89" s="21">
        <v>113000</v>
      </c>
      <c r="B89" s="20">
        <v>0.22</v>
      </c>
      <c r="C89" s="20">
        <v>0.23</v>
      </c>
      <c r="D89" s="20">
        <v>0.24</v>
      </c>
      <c r="E89" s="20">
        <v>0.25</v>
      </c>
      <c r="F89" s="20">
        <v>0.26</v>
      </c>
      <c r="G89" s="20">
        <v>0.27</v>
      </c>
      <c r="H89" s="20">
        <v>0.28000000000000003</v>
      </c>
      <c r="I89" s="20">
        <v>0.28999999999999998</v>
      </c>
      <c r="J89" s="20">
        <v>0.29499999999999998</v>
      </c>
      <c r="K89" s="20">
        <v>0.30499999999999999</v>
      </c>
      <c r="L89" s="20">
        <v>0.31</v>
      </c>
      <c r="M89" s="20">
        <v>0.32</v>
      </c>
      <c r="Q89" s="1"/>
      <c r="R89" s="20">
        <v>0.22</v>
      </c>
      <c r="S89" s="20">
        <v>0.23</v>
      </c>
      <c r="T89" s="20">
        <v>0.24</v>
      </c>
      <c r="U89" s="20">
        <v>0.25</v>
      </c>
      <c r="V89" s="20">
        <v>0.26</v>
      </c>
      <c r="W89" s="20">
        <v>0.27</v>
      </c>
      <c r="X89" s="20">
        <v>0.28000000000000003</v>
      </c>
      <c r="Y89" s="20">
        <v>0.28999999999999998</v>
      </c>
      <c r="Z89" s="20">
        <v>0.29499999999999998</v>
      </c>
      <c r="AA89" s="20">
        <v>0.30499999999999999</v>
      </c>
      <c r="AB89" s="20">
        <v>0.31</v>
      </c>
      <c r="AC89" s="20">
        <v>0.32</v>
      </c>
    </row>
    <row r="90" spans="1:29" ht="16" thickBot="1" x14ac:dyDescent="0.25">
      <c r="A90" s="21">
        <v>114000</v>
      </c>
      <c r="B90" s="20">
        <v>0.22</v>
      </c>
      <c r="C90" s="20">
        <v>0.23</v>
      </c>
      <c r="D90" s="20">
        <v>0.24</v>
      </c>
      <c r="E90" s="20">
        <v>0.25</v>
      </c>
      <c r="F90" s="20">
        <v>0.26</v>
      </c>
      <c r="G90" s="20">
        <v>0.27</v>
      </c>
      <c r="H90" s="20">
        <v>0.28000000000000003</v>
      </c>
      <c r="I90" s="20">
        <v>0.28999999999999998</v>
      </c>
      <c r="J90" s="20">
        <v>0.3</v>
      </c>
      <c r="K90" s="20">
        <v>0.30499999999999999</v>
      </c>
      <c r="L90" s="20">
        <v>0.31</v>
      </c>
      <c r="M90" s="20">
        <v>0.32</v>
      </c>
      <c r="Q90" s="1"/>
      <c r="R90" s="20">
        <v>0.22</v>
      </c>
      <c r="S90" s="20">
        <v>0.23</v>
      </c>
      <c r="T90" s="20">
        <v>0.24</v>
      </c>
      <c r="U90" s="20">
        <v>0.25</v>
      </c>
      <c r="V90" s="20">
        <v>0.26</v>
      </c>
      <c r="W90" s="20">
        <v>0.27</v>
      </c>
      <c r="X90" s="20">
        <v>0.28000000000000003</v>
      </c>
      <c r="Y90" s="20">
        <v>0.28999999999999998</v>
      </c>
      <c r="Z90" s="20">
        <v>0.3</v>
      </c>
      <c r="AA90" s="20">
        <v>0.30499999999999999</v>
      </c>
      <c r="AB90" s="20">
        <v>0.31</v>
      </c>
      <c r="AC90" s="20">
        <v>0.32</v>
      </c>
    </row>
    <row r="91" spans="1:29" ht="16" thickBot="1" x14ac:dyDescent="0.25">
      <c r="A91" s="21">
        <v>115000</v>
      </c>
      <c r="B91" s="20">
        <v>0.22</v>
      </c>
      <c r="C91" s="20">
        <v>0.23</v>
      </c>
      <c r="D91" s="20">
        <v>0.24</v>
      </c>
      <c r="E91" s="20">
        <v>0.25</v>
      </c>
      <c r="F91" s="20">
        <v>0.26</v>
      </c>
      <c r="G91" s="20">
        <v>0.27</v>
      </c>
      <c r="H91" s="20">
        <v>0.28000000000000003</v>
      </c>
      <c r="I91" s="20">
        <v>0.28999999999999998</v>
      </c>
      <c r="J91" s="20">
        <v>0.3</v>
      </c>
      <c r="K91" s="20">
        <v>0.30499999999999999</v>
      </c>
      <c r="L91" s="20">
        <v>0.315</v>
      </c>
      <c r="M91" s="20">
        <v>0.32</v>
      </c>
      <c r="Q91" s="1"/>
      <c r="R91" s="20">
        <v>0.22</v>
      </c>
      <c r="S91" s="20">
        <v>0.23</v>
      </c>
      <c r="T91" s="20">
        <v>0.24</v>
      </c>
      <c r="U91" s="20">
        <v>0.25</v>
      </c>
      <c r="V91" s="20">
        <v>0.26</v>
      </c>
      <c r="W91" s="20">
        <v>0.27</v>
      </c>
      <c r="X91" s="20">
        <v>0.28000000000000003</v>
      </c>
      <c r="Y91" s="20">
        <v>0.28999999999999998</v>
      </c>
      <c r="Z91" s="20">
        <v>0.3</v>
      </c>
      <c r="AA91" s="20">
        <v>0.30499999999999999</v>
      </c>
      <c r="AB91" s="20">
        <v>0.315</v>
      </c>
      <c r="AC91" s="20">
        <v>0.32</v>
      </c>
    </row>
    <row r="92" spans="1:29" ht="16" thickBot="1" x14ac:dyDescent="0.25">
      <c r="A92" s="21">
        <v>116000</v>
      </c>
      <c r="B92" s="20">
        <v>0.22</v>
      </c>
      <c r="C92" s="20">
        <v>0.23</v>
      </c>
      <c r="D92" s="20">
        <v>0.24</v>
      </c>
      <c r="E92" s="20">
        <v>0.25</v>
      </c>
      <c r="F92" s="20">
        <v>0.26</v>
      </c>
      <c r="G92" s="20">
        <v>0.27</v>
      </c>
      <c r="H92" s="20">
        <v>0.28000000000000003</v>
      </c>
      <c r="I92" s="20">
        <v>0.28999999999999998</v>
      </c>
      <c r="J92" s="20">
        <v>0.3</v>
      </c>
      <c r="K92" s="20">
        <v>0.30499999999999999</v>
      </c>
      <c r="L92" s="20">
        <v>0.315</v>
      </c>
      <c r="M92" s="20">
        <v>0.32</v>
      </c>
      <c r="Q92" s="1"/>
      <c r="R92" s="20">
        <v>0.22</v>
      </c>
      <c r="S92" s="20">
        <v>0.23</v>
      </c>
      <c r="T92" s="20">
        <v>0.24</v>
      </c>
      <c r="U92" s="20">
        <v>0.25</v>
      </c>
      <c r="V92" s="20">
        <v>0.26</v>
      </c>
      <c r="W92" s="20">
        <v>0.27</v>
      </c>
      <c r="X92" s="20">
        <v>0.28000000000000003</v>
      </c>
      <c r="Y92" s="20">
        <v>0.28999999999999998</v>
      </c>
      <c r="Z92" s="20">
        <v>0.3</v>
      </c>
      <c r="AA92" s="20">
        <v>0.30499999999999999</v>
      </c>
      <c r="AB92" s="20">
        <v>0.315</v>
      </c>
      <c r="AC92" s="20">
        <v>0.32</v>
      </c>
    </row>
    <row r="93" spans="1:29" ht="16" thickBot="1" x14ac:dyDescent="0.25">
      <c r="A93" s="21">
        <v>117000</v>
      </c>
      <c r="B93" s="20">
        <v>0.22</v>
      </c>
      <c r="C93" s="20">
        <v>0.23</v>
      </c>
      <c r="D93" s="20">
        <v>0.24</v>
      </c>
      <c r="E93" s="20">
        <v>0.25</v>
      </c>
      <c r="F93" s="20">
        <v>0.26</v>
      </c>
      <c r="G93" s="20">
        <v>0.27</v>
      </c>
      <c r="H93" s="20">
        <v>0.28000000000000003</v>
      </c>
      <c r="I93" s="20">
        <v>0.28999999999999998</v>
      </c>
      <c r="J93" s="20">
        <v>0.3</v>
      </c>
      <c r="K93" s="20">
        <v>0.30499999999999999</v>
      </c>
      <c r="L93" s="20">
        <v>0.315</v>
      </c>
      <c r="M93" s="20">
        <v>0.32</v>
      </c>
      <c r="Q93" s="1"/>
      <c r="R93" s="20">
        <v>0.22</v>
      </c>
      <c r="S93" s="20">
        <v>0.23</v>
      </c>
      <c r="T93" s="20">
        <v>0.24</v>
      </c>
      <c r="U93" s="20">
        <v>0.25</v>
      </c>
      <c r="V93" s="20">
        <v>0.26</v>
      </c>
      <c r="W93" s="20">
        <v>0.27</v>
      </c>
      <c r="X93" s="20">
        <v>0.28000000000000003</v>
      </c>
      <c r="Y93" s="20">
        <v>0.28999999999999998</v>
      </c>
      <c r="Z93" s="20">
        <v>0.3</v>
      </c>
      <c r="AA93" s="20">
        <v>0.30499999999999999</v>
      </c>
      <c r="AB93" s="20">
        <v>0.315</v>
      </c>
      <c r="AC93" s="20">
        <v>0.32</v>
      </c>
    </row>
    <row r="94" spans="1:29" ht="16" thickBot="1" x14ac:dyDescent="0.25">
      <c r="A94" s="21">
        <v>118000</v>
      </c>
      <c r="B94" s="20">
        <v>0.22</v>
      </c>
      <c r="C94" s="20">
        <v>0.23</v>
      </c>
      <c r="D94" s="20">
        <v>0.24</v>
      </c>
      <c r="E94" s="20">
        <v>0.25</v>
      </c>
      <c r="F94" s="20">
        <v>0.26</v>
      </c>
      <c r="G94" s="20">
        <v>0.27</v>
      </c>
      <c r="H94" s="20">
        <v>0.28000000000000003</v>
      </c>
      <c r="I94" s="20">
        <v>0.28999999999999998</v>
      </c>
      <c r="J94" s="20">
        <v>0.3</v>
      </c>
      <c r="K94" s="20">
        <v>0.30499999999999999</v>
      </c>
      <c r="L94" s="20">
        <v>0.315</v>
      </c>
      <c r="M94" s="20">
        <v>0.32</v>
      </c>
      <c r="Q94" s="1"/>
      <c r="R94" s="20">
        <v>0.22</v>
      </c>
      <c r="S94" s="20">
        <v>0.23</v>
      </c>
      <c r="T94" s="20">
        <v>0.24</v>
      </c>
      <c r="U94" s="20">
        <v>0.25</v>
      </c>
      <c r="V94" s="20">
        <v>0.26</v>
      </c>
      <c r="W94" s="20">
        <v>0.27</v>
      </c>
      <c r="X94" s="20">
        <v>0.28000000000000003</v>
      </c>
      <c r="Y94" s="20">
        <v>0.28999999999999998</v>
      </c>
      <c r="Z94" s="20">
        <v>0.3</v>
      </c>
      <c r="AA94" s="20">
        <v>0.30499999999999999</v>
      </c>
      <c r="AB94" s="20">
        <v>0.315</v>
      </c>
      <c r="AC94" s="20">
        <v>0.32</v>
      </c>
    </row>
    <row r="95" spans="1:29" ht="16" thickBot="1" x14ac:dyDescent="0.25">
      <c r="A95" s="21">
        <v>119000</v>
      </c>
      <c r="B95" s="20">
        <v>0.22</v>
      </c>
      <c r="C95" s="20">
        <v>0.23</v>
      </c>
      <c r="D95" s="20">
        <v>0.24</v>
      </c>
      <c r="E95" s="20">
        <v>0.255</v>
      </c>
      <c r="F95" s="20">
        <v>0.26500000000000001</v>
      </c>
      <c r="G95" s="20">
        <v>0.27</v>
      </c>
      <c r="H95" s="20">
        <v>0.28000000000000003</v>
      </c>
      <c r="I95" s="20">
        <v>0.28999999999999998</v>
      </c>
      <c r="J95" s="20">
        <v>0.3</v>
      </c>
      <c r="K95" s="20">
        <v>0.30499999999999999</v>
      </c>
      <c r="L95" s="20">
        <v>0.315</v>
      </c>
      <c r="M95" s="20">
        <v>0.32</v>
      </c>
      <c r="Q95" s="1"/>
      <c r="R95" s="20">
        <v>0.22</v>
      </c>
      <c r="S95" s="20">
        <v>0.23</v>
      </c>
      <c r="T95" s="20">
        <v>0.24</v>
      </c>
      <c r="U95" s="20">
        <v>0.255</v>
      </c>
      <c r="V95" s="20">
        <v>0.26500000000000001</v>
      </c>
      <c r="W95" s="20">
        <v>0.27</v>
      </c>
      <c r="X95" s="20">
        <v>0.28000000000000003</v>
      </c>
      <c r="Y95" s="20">
        <v>0.28999999999999998</v>
      </c>
      <c r="Z95" s="20">
        <v>0.3</v>
      </c>
      <c r="AA95" s="20">
        <v>0.30499999999999999</v>
      </c>
      <c r="AB95" s="20">
        <v>0.315</v>
      </c>
      <c r="AC95" s="20">
        <v>0.32</v>
      </c>
    </row>
    <row r="96" spans="1:29" ht="16" thickBot="1" x14ac:dyDescent="0.25">
      <c r="A96" s="21">
        <v>120000</v>
      </c>
      <c r="B96" s="20">
        <v>0.22</v>
      </c>
      <c r="C96" s="20">
        <v>0.23</v>
      </c>
      <c r="D96" s="20">
        <v>0.24</v>
      </c>
      <c r="E96" s="20">
        <v>0.255</v>
      </c>
      <c r="F96" s="20">
        <v>0.26500000000000001</v>
      </c>
      <c r="G96" s="20">
        <v>0.27500000000000002</v>
      </c>
      <c r="H96" s="20">
        <v>0.28000000000000003</v>
      </c>
      <c r="I96" s="20">
        <v>0.28999999999999998</v>
      </c>
      <c r="J96" s="20">
        <v>0.3</v>
      </c>
      <c r="K96" s="20">
        <v>0.31</v>
      </c>
      <c r="L96" s="20">
        <v>0.315</v>
      </c>
      <c r="M96" s="20">
        <v>0.32</v>
      </c>
      <c r="Q96" s="1"/>
      <c r="R96" s="20">
        <v>0.22</v>
      </c>
      <c r="S96" s="20">
        <v>0.23</v>
      </c>
      <c r="T96" s="20">
        <v>0.24</v>
      </c>
      <c r="U96" s="20">
        <v>0.255</v>
      </c>
      <c r="V96" s="20">
        <v>0.26500000000000001</v>
      </c>
      <c r="W96" s="20">
        <v>0.27500000000000002</v>
      </c>
      <c r="X96" s="20">
        <v>0.28000000000000003</v>
      </c>
      <c r="Y96" s="20">
        <v>0.28999999999999998</v>
      </c>
      <c r="Z96" s="20">
        <v>0.3</v>
      </c>
      <c r="AA96" s="20">
        <v>0.31</v>
      </c>
      <c r="AB96" s="20">
        <v>0.315</v>
      </c>
      <c r="AC96" s="20">
        <v>0.32</v>
      </c>
    </row>
    <row r="97" spans="1:29" ht="16" thickBot="1" x14ac:dyDescent="0.25">
      <c r="A97" s="21">
        <v>121000</v>
      </c>
      <c r="B97" s="20">
        <v>0.22</v>
      </c>
      <c r="C97" s="20">
        <v>0.23</v>
      </c>
      <c r="D97" s="20">
        <v>0.245</v>
      </c>
      <c r="E97" s="20">
        <v>0.255</v>
      </c>
      <c r="F97" s="20">
        <v>0.26500000000000001</v>
      </c>
      <c r="G97" s="20">
        <v>0.27500000000000002</v>
      </c>
      <c r="H97" s="20">
        <v>0.28499999999999998</v>
      </c>
      <c r="I97" s="20">
        <v>0.28999999999999998</v>
      </c>
      <c r="J97" s="20">
        <v>0.3</v>
      </c>
      <c r="K97" s="20">
        <v>0.31</v>
      </c>
      <c r="L97" s="20">
        <v>0.315</v>
      </c>
      <c r="M97" s="20">
        <v>0.32</v>
      </c>
      <c r="Q97" s="1"/>
      <c r="R97" s="20">
        <v>0.22</v>
      </c>
      <c r="S97" s="20">
        <v>0.23</v>
      </c>
      <c r="T97" s="20">
        <v>0.245</v>
      </c>
      <c r="U97" s="20">
        <v>0.255</v>
      </c>
      <c r="V97" s="20">
        <v>0.26500000000000001</v>
      </c>
      <c r="W97" s="20">
        <v>0.27500000000000002</v>
      </c>
      <c r="X97" s="20">
        <v>0.28499999999999998</v>
      </c>
      <c r="Y97" s="20">
        <v>0.28999999999999998</v>
      </c>
      <c r="Z97" s="20">
        <v>0.3</v>
      </c>
      <c r="AA97" s="20">
        <v>0.31</v>
      </c>
      <c r="AB97" s="20">
        <v>0.315</v>
      </c>
      <c r="AC97" s="20">
        <v>0.32</v>
      </c>
    </row>
    <row r="98" spans="1:29" ht="16" thickBot="1" x14ac:dyDescent="0.25">
      <c r="A98" s="21">
        <v>122000</v>
      </c>
      <c r="B98" s="20">
        <v>0.22</v>
      </c>
      <c r="C98" s="20">
        <v>0.23</v>
      </c>
      <c r="D98" s="20">
        <v>0.245</v>
      </c>
      <c r="E98" s="20">
        <v>0.255</v>
      </c>
      <c r="F98" s="20">
        <v>0.26500000000000001</v>
      </c>
      <c r="G98" s="20">
        <v>0.27500000000000002</v>
      </c>
      <c r="H98" s="20">
        <v>0.28499999999999998</v>
      </c>
      <c r="I98" s="20">
        <v>0.28999999999999998</v>
      </c>
      <c r="J98" s="20">
        <v>0.3</v>
      </c>
      <c r="K98" s="20">
        <v>0.31</v>
      </c>
      <c r="L98" s="20">
        <v>0.315</v>
      </c>
      <c r="M98" s="20">
        <v>0.32500000000000001</v>
      </c>
      <c r="Q98" s="1"/>
      <c r="R98" s="20">
        <v>0.22</v>
      </c>
      <c r="S98" s="20">
        <v>0.23</v>
      </c>
      <c r="T98" s="20">
        <v>0.245</v>
      </c>
      <c r="U98" s="20">
        <v>0.255</v>
      </c>
      <c r="V98" s="20">
        <v>0.26500000000000001</v>
      </c>
      <c r="W98" s="20">
        <v>0.27500000000000002</v>
      </c>
      <c r="X98" s="20">
        <v>0.28499999999999998</v>
      </c>
      <c r="Y98" s="20">
        <v>0.28999999999999998</v>
      </c>
      <c r="Z98" s="20">
        <v>0.3</v>
      </c>
      <c r="AA98" s="20">
        <v>0.31</v>
      </c>
      <c r="AB98" s="20">
        <v>0.315</v>
      </c>
      <c r="AC98" s="20">
        <v>0.32500000000000001</v>
      </c>
    </row>
    <row r="99" spans="1:29" ht="16" thickBot="1" x14ac:dyDescent="0.25">
      <c r="A99" s="21">
        <v>123000</v>
      </c>
      <c r="B99" s="20">
        <v>0.22</v>
      </c>
      <c r="C99" s="20">
        <v>0.23</v>
      </c>
      <c r="D99" s="20">
        <v>0.245</v>
      </c>
      <c r="E99" s="20">
        <v>0.255</v>
      </c>
      <c r="F99" s="20">
        <v>0.26500000000000001</v>
      </c>
      <c r="G99" s="20">
        <v>0.27500000000000002</v>
      </c>
      <c r="H99" s="20">
        <v>0.28499999999999998</v>
      </c>
      <c r="I99" s="20">
        <v>0.28999999999999998</v>
      </c>
      <c r="J99" s="20">
        <v>0.3</v>
      </c>
      <c r="K99" s="20">
        <v>0.31</v>
      </c>
      <c r="L99" s="20">
        <v>0.315</v>
      </c>
      <c r="M99" s="20">
        <v>0.32500000000000001</v>
      </c>
      <c r="Q99" s="1"/>
      <c r="R99" s="20">
        <v>0.22</v>
      </c>
      <c r="S99" s="20">
        <v>0.23</v>
      </c>
      <c r="T99" s="20">
        <v>0.245</v>
      </c>
      <c r="U99" s="20">
        <v>0.255</v>
      </c>
      <c r="V99" s="20">
        <v>0.26500000000000001</v>
      </c>
      <c r="W99" s="20">
        <v>0.27500000000000002</v>
      </c>
      <c r="X99" s="20">
        <v>0.28499999999999998</v>
      </c>
      <c r="Y99" s="20">
        <v>0.28999999999999998</v>
      </c>
      <c r="Z99" s="20">
        <v>0.3</v>
      </c>
      <c r="AA99" s="20">
        <v>0.31</v>
      </c>
      <c r="AB99" s="20">
        <v>0.315</v>
      </c>
      <c r="AC99" s="20">
        <v>0.32500000000000001</v>
      </c>
    </row>
    <row r="100" spans="1:29" ht="16" thickBot="1" x14ac:dyDescent="0.25">
      <c r="A100" s="21">
        <v>124000</v>
      </c>
      <c r="B100" s="20">
        <v>0.22</v>
      </c>
      <c r="C100" s="20">
        <v>0.23499999999999999</v>
      </c>
      <c r="D100" s="20">
        <v>0.245</v>
      </c>
      <c r="E100" s="20">
        <v>0.255</v>
      </c>
      <c r="F100" s="20">
        <v>0.26500000000000001</v>
      </c>
      <c r="G100" s="20">
        <v>0.27500000000000002</v>
      </c>
      <c r="H100" s="20">
        <v>0.28499999999999998</v>
      </c>
      <c r="I100" s="20">
        <v>0.29499999999999998</v>
      </c>
      <c r="J100" s="20">
        <v>0.3</v>
      </c>
      <c r="K100" s="20">
        <v>0.31</v>
      </c>
      <c r="L100" s="20">
        <v>0.315</v>
      </c>
      <c r="M100" s="20">
        <v>0.32500000000000001</v>
      </c>
      <c r="Q100" s="1"/>
      <c r="R100" s="20">
        <v>0.22</v>
      </c>
      <c r="S100" s="20">
        <v>0.23499999999999999</v>
      </c>
      <c r="T100" s="20">
        <v>0.245</v>
      </c>
      <c r="U100" s="20">
        <v>0.255</v>
      </c>
      <c r="V100" s="20">
        <v>0.26500000000000001</v>
      </c>
      <c r="W100" s="20">
        <v>0.27500000000000002</v>
      </c>
      <c r="X100" s="20">
        <v>0.28499999999999998</v>
      </c>
      <c r="Y100" s="20">
        <v>0.29499999999999998</v>
      </c>
      <c r="Z100" s="20">
        <v>0.3</v>
      </c>
      <c r="AA100" s="20">
        <v>0.31</v>
      </c>
      <c r="AB100" s="20">
        <v>0.315</v>
      </c>
      <c r="AC100" s="20">
        <v>0.32500000000000001</v>
      </c>
    </row>
    <row r="101" spans="1:29" ht="16" thickBot="1" x14ac:dyDescent="0.25">
      <c r="A101" s="21">
        <v>125000</v>
      </c>
      <c r="B101" s="20">
        <v>0.22</v>
      </c>
      <c r="C101" s="20">
        <v>0.23499999999999999</v>
      </c>
      <c r="D101" s="20">
        <v>0.245</v>
      </c>
      <c r="E101" s="20">
        <v>0.255</v>
      </c>
      <c r="F101" s="20">
        <v>0.26500000000000001</v>
      </c>
      <c r="G101" s="20">
        <v>0.27500000000000002</v>
      </c>
      <c r="H101" s="20">
        <v>0.28499999999999998</v>
      </c>
      <c r="I101" s="20">
        <v>0.29499999999999998</v>
      </c>
      <c r="J101" s="20">
        <v>0.3</v>
      </c>
      <c r="K101" s="20">
        <v>0.31</v>
      </c>
      <c r="L101" s="20">
        <v>0.315</v>
      </c>
      <c r="M101" s="20">
        <v>0.32500000000000001</v>
      </c>
      <c r="Q101" s="1"/>
      <c r="R101" s="20">
        <v>0.22</v>
      </c>
      <c r="S101" s="20">
        <v>0.23499999999999999</v>
      </c>
      <c r="T101" s="20">
        <v>0.245</v>
      </c>
      <c r="U101" s="20">
        <v>0.255</v>
      </c>
      <c r="V101" s="20">
        <v>0.26500000000000001</v>
      </c>
      <c r="W101" s="20">
        <v>0.27500000000000002</v>
      </c>
      <c r="X101" s="20">
        <v>0.28499999999999998</v>
      </c>
      <c r="Y101" s="20">
        <v>0.29499999999999998</v>
      </c>
      <c r="Z101" s="20">
        <v>0.3</v>
      </c>
      <c r="AA101" s="20">
        <v>0.31</v>
      </c>
      <c r="AB101" s="20">
        <v>0.315</v>
      </c>
      <c r="AC101" s="20">
        <v>0.32500000000000001</v>
      </c>
    </row>
    <row r="102" spans="1:29" ht="16" thickBo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29" ht="16" thickBo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29" ht="16" thickBo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8CC8-A70A-EE4E-802A-02DB4399A3B6}">
  <dimension ref="A1:G113"/>
  <sheetViews>
    <sheetView topLeftCell="A92" workbookViewId="0">
      <selection activeCell="G2" sqref="G2"/>
    </sheetView>
  </sheetViews>
  <sheetFormatPr baseColWidth="10" defaultRowHeight="15" x14ac:dyDescent="0.2"/>
  <cols>
    <col min="1" max="1" width="12" bestFit="1" customWidth="1"/>
    <col min="2" max="2" width="14.33203125" bestFit="1" customWidth="1"/>
    <col min="3" max="6" width="12.33203125" bestFit="1" customWidth="1"/>
    <col min="7" max="7" width="13.6640625" customWidth="1"/>
  </cols>
  <sheetData>
    <row r="1" spans="1:7" x14ac:dyDescent="0.2">
      <c r="A1" s="4" t="s">
        <v>5</v>
      </c>
      <c r="B1" s="4" t="s">
        <v>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">
      <c r="A2" s="23">
        <v>0.02</v>
      </c>
      <c r="B2" s="5">
        <v>1.6670000000000001E-3</v>
      </c>
      <c r="C2" s="24">
        <v>108.6798</v>
      </c>
      <c r="D2" s="24">
        <v>155.3981</v>
      </c>
      <c r="E2" s="24">
        <v>197.67400000000001</v>
      </c>
      <c r="F2" s="24">
        <v>235.93010000000001</v>
      </c>
      <c r="G2" s="24">
        <v>270.54849999999999</v>
      </c>
    </row>
    <row r="3" spans="1:7" x14ac:dyDescent="0.2">
      <c r="A3" s="23">
        <v>2.1000000000000001E-2</v>
      </c>
      <c r="B3" s="5">
        <v>1.75E-3</v>
      </c>
      <c r="C3" s="24">
        <v>108.15260000000001</v>
      </c>
      <c r="D3" s="24">
        <v>154.29150000000001</v>
      </c>
      <c r="E3" s="24">
        <v>195.83539999999999</v>
      </c>
      <c r="F3" s="24">
        <v>233.24180000000001</v>
      </c>
      <c r="G3" s="24">
        <v>266.9228</v>
      </c>
    </row>
    <row r="4" spans="1:7" x14ac:dyDescent="0.2">
      <c r="A4" s="23">
        <v>2.1999999999999999E-2</v>
      </c>
      <c r="B4" s="5">
        <v>1.833E-3</v>
      </c>
      <c r="C4" s="24">
        <v>107.6288</v>
      </c>
      <c r="D4" s="24">
        <v>153.19579999999999</v>
      </c>
      <c r="E4" s="24">
        <v>194.0204</v>
      </c>
      <c r="F4" s="24">
        <v>230.59610000000001</v>
      </c>
      <c r="G4" s="24">
        <v>263.36520000000002</v>
      </c>
    </row>
    <row r="5" spans="1:7" x14ac:dyDescent="0.2">
      <c r="A5" s="23">
        <v>2.3E-2</v>
      </c>
      <c r="B5" s="5">
        <v>1.9170000000000001E-3</v>
      </c>
      <c r="C5" s="24">
        <v>107.1086</v>
      </c>
      <c r="D5" s="24">
        <v>152.11080000000001</v>
      </c>
      <c r="E5" s="24">
        <v>192.2287</v>
      </c>
      <c r="F5" s="24">
        <v>227.9924</v>
      </c>
      <c r="G5" s="24">
        <v>259.87439999999998</v>
      </c>
    </row>
    <row r="6" spans="1:7" x14ac:dyDescent="0.2">
      <c r="A6" s="23">
        <v>2.4E-2</v>
      </c>
      <c r="B6" s="5">
        <v>2E-3</v>
      </c>
      <c r="C6" s="24">
        <v>106.59180000000001</v>
      </c>
      <c r="D6" s="24">
        <v>151.03639999999999</v>
      </c>
      <c r="E6" s="24">
        <v>190.46</v>
      </c>
      <c r="F6" s="24">
        <v>225.4297</v>
      </c>
      <c r="G6" s="24">
        <v>256.44880000000001</v>
      </c>
    </row>
    <row r="7" spans="1:7" x14ac:dyDescent="0.2">
      <c r="A7" s="23">
        <v>2.5000000000000001E-2</v>
      </c>
      <c r="B7" s="5">
        <v>2.0830000000000002E-3</v>
      </c>
      <c r="C7" s="24">
        <v>106.0784</v>
      </c>
      <c r="D7" s="24">
        <v>149.97239999999999</v>
      </c>
      <c r="E7" s="24">
        <v>188.71379999999999</v>
      </c>
      <c r="F7" s="24">
        <v>222.9074</v>
      </c>
      <c r="G7" s="24">
        <v>253.08709999999999</v>
      </c>
    </row>
    <row r="8" spans="1:7" x14ac:dyDescent="0.2">
      <c r="A8" s="23">
        <v>2.5999999999999999E-2</v>
      </c>
      <c r="B8" s="5">
        <v>2.1670000000000001E-3</v>
      </c>
      <c r="C8" s="24">
        <v>105.5684</v>
      </c>
      <c r="D8" s="24">
        <v>148.9188</v>
      </c>
      <c r="E8" s="24">
        <v>186.99</v>
      </c>
      <c r="F8" s="24">
        <v>220.4248</v>
      </c>
      <c r="G8" s="24">
        <v>249.78790000000001</v>
      </c>
    </row>
    <row r="9" spans="1:7" x14ac:dyDescent="0.2">
      <c r="A9" s="23">
        <v>2.7E-2</v>
      </c>
      <c r="B9" s="5">
        <v>2.2499999999999998E-3</v>
      </c>
      <c r="C9" s="24">
        <v>105.06180000000001</v>
      </c>
      <c r="D9" s="24">
        <v>147.87540000000001</v>
      </c>
      <c r="E9" s="24">
        <v>185.28809999999999</v>
      </c>
      <c r="F9" s="24">
        <v>217.9811</v>
      </c>
      <c r="G9" s="24">
        <v>246.5498</v>
      </c>
    </row>
    <row r="10" spans="1:7" x14ac:dyDescent="0.2">
      <c r="A10" s="23">
        <v>2.8000000000000001E-2</v>
      </c>
      <c r="B10" s="5">
        <v>2.333E-3</v>
      </c>
      <c r="C10" s="24">
        <v>104.55840000000001</v>
      </c>
      <c r="D10" s="24">
        <v>146.84209999999999</v>
      </c>
      <c r="E10" s="24">
        <v>183.6078</v>
      </c>
      <c r="F10" s="24">
        <v>215.57550000000001</v>
      </c>
      <c r="G10" s="24">
        <v>243.3715</v>
      </c>
    </row>
    <row r="11" spans="1:7" x14ac:dyDescent="0.2">
      <c r="A11" s="23">
        <v>2.9000000000000001E-2</v>
      </c>
      <c r="B11" s="5">
        <v>2.4169999999999999E-3</v>
      </c>
      <c r="C11" s="24">
        <v>104.0585</v>
      </c>
      <c r="D11" s="24">
        <v>145.81890000000001</v>
      </c>
      <c r="E11" s="24">
        <v>181.94890000000001</v>
      </c>
      <c r="F11" s="24">
        <v>213.20760000000001</v>
      </c>
      <c r="G11" s="24">
        <v>240.2518</v>
      </c>
    </row>
    <row r="12" spans="1:7" x14ac:dyDescent="0.2">
      <c r="A12" s="23">
        <v>0.03</v>
      </c>
      <c r="B12" s="5">
        <v>2.5000000000000001E-3</v>
      </c>
      <c r="C12" s="24">
        <v>103.56180000000001</v>
      </c>
      <c r="D12" s="24">
        <v>144.80549999999999</v>
      </c>
      <c r="E12" s="24">
        <v>180.3109</v>
      </c>
      <c r="F12" s="24">
        <v>210.87649999999999</v>
      </c>
      <c r="G12" s="24">
        <v>237.18940000000001</v>
      </c>
    </row>
    <row r="13" spans="1:7" x14ac:dyDescent="0.2">
      <c r="A13" s="23">
        <v>3.1E-2</v>
      </c>
      <c r="B13" s="5">
        <v>2.5829999999999998E-3</v>
      </c>
      <c r="C13" s="24">
        <v>103.06829999999999</v>
      </c>
      <c r="D13" s="24">
        <v>143.80189999999999</v>
      </c>
      <c r="E13" s="24">
        <v>178.69370000000001</v>
      </c>
      <c r="F13" s="24">
        <v>208.58150000000001</v>
      </c>
      <c r="G13" s="24">
        <v>234.18299999999999</v>
      </c>
    </row>
    <row r="14" spans="1:7" x14ac:dyDescent="0.2">
      <c r="A14" s="23">
        <v>3.2000000000000001E-2</v>
      </c>
      <c r="B14" s="5">
        <v>2.6670000000000001E-3</v>
      </c>
      <c r="C14" s="24">
        <v>102.57810000000001</v>
      </c>
      <c r="D14" s="24">
        <v>142.80789999999999</v>
      </c>
      <c r="E14" s="24">
        <v>177.0968</v>
      </c>
      <c r="F14" s="24">
        <v>206.32210000000001</v>
      </c>
      <c r="G14" s="24">
        <v>231.23159999999999</v>
      </c>
    </row>
    <row r="15" spans="1:7" x14ac:dyDescent="0.2">
      <c r="A15" s="23">
        <v>3.3000000000000002E-2</v>
      </c>
      <c r="B15" s="5">
        <v>2.7499999999999998E-3</v>
      </c>
      <c r="C15" s="24">
        <v>102.0911</v>
      </c>
      <c r="D15" s="24">
        <v>141.8236</v>
      </c>
      <c r="E15" s="24">
        <v>175.52010000000001</v>
      </c>
      <c r="F15" s="24">
        <v>204.0976</v>
      </c>
      <c r="G15" s="24">
        <v>228.3338</v>
      </c>
    </row>
    <row r="16" spans="1:7" x14ac:dyDescent="0.2">
      <c r="A16" s="23">
        <v>3.4000000000000002E-2</v>
      </c>
      <c r="B16" s="5">
        <v>2.833E-3</v>
      </c>
      <c r="C16" s="24">
        <v>101.6073</v>
      </c>
      <c r="D16" s="24">
        <v>140.84870000000001</v>
      </c>
      <c r="E16" s="24">
        <v>173.9632</v>
      </c>
      <c r="F16" s="24">
        <v>201.9074</v>
      </c>
      <c r="G16" s="24">
        <v>225.48869999999999</v>
      </c>
    </row>
    <row r="17" spans="1:7" x14ac:dyDescent="0.2">
      <c r="A17" s="23">
        <v>3.5000000000000003E-2</v>
      </c>
      <c r="B17" s="5">
        <v>2.9169999999999999E-3</v>
      </c>
      <c r="C17" s="24">
        <v>101.1267</v>
      </c>
      <c r="D17" s="24">
        <v>139.88310000000001</v>
      </c>
      <c r="E17" s="24">
        <v>172.42580000000001</v>
      </c>
      <c r="F17" s="24">
        <v>199.7509</v>
      </c>
      <c r="G17" s="24">
        <v>222.69499999999999</v>
      </c>
    </row>
    <row r="18" spans="1:7" x14ac:dyDescent="0.2">
      <c r="A18" s="23">
        <v>3.5999999999999997E-2</v>
      </c>
      <c r="B18" s="5">
        <v>3.0000000000000001E-3</v>
      </c>
      <c r="C18" s="24">
        <v>100.64919999999999</v>
      </c>
      <c r="D18" s="24">
        <v>138.92679999999999</v>
      </c>
      <c r="E18" s="24">
        <v>170.9076</v>
      </c>
      <c r="F18" s="24">
        <v>197.62739999999999</v>
      </c>
      <c r="G18" s="24">
        <v>219.95169999999999</v>
      </c>
    </row>
    <row r="19" spans="1:7" x14ac:dyDescent="0.2">
      <c r="A19" s="23">
        <v>3.6999999999999998E-2</v>
      </c>
      <c r="B19" s="5">
        <v>3.0829999999999998E-3</v>
      </c>
      <c r="C19" s="24">
        <v>100.1748</v>
      </c>
      <c r="D19" s="24">
        <v>137.97970000000001</v>
      </c>
      <c r="E19" s="24">
        <v>169.4084</v>
      </c>
      <c r="F19" s="24">
        <v>195.53639999999999</v>
      </c>
      <c r="G19" s="24">
        <v>217.2577</v>
      </c>
    </row>
    <row r="20" spans="1:7" x14ac:dyDescent="0.2">
      <c r="A20" s="23">
        <v>3.7999999999999999E-2</v>
      </c>
      <c r="B20" s="5">
        <v>3.1670000000000001E-3</v>
      </c>
      <c r="C20" s="24">
        <v>99.703500000000005</v>
      </c>
      <c r="D20" s="24">
        <v>137.04159999999999</v>
      </c>
      <c r="E20" s="24">
        <v>167.92789999999999</v>
      </c>
      <c r="F20" s="24">
        <v>193.47730000000001</v>
      </c>
      <c r="G20" s="24">
        <v>214.61189999999999</v>
      </c>
    </row>
    <row r="21" spans="1:7" x14ac:dyDescent="0.2">
      <c r="A21" s="23">
        <v>3.9E-2</v>
      </c>
      <c r="B21" s="5">
        <v>3.2499999999999999E-3</v>
      </c>
      <c r="C21" s="24">
        <v>99.235299999999995</v>
      </c>
      <c r="D21" s="24">
        <v>136.11240000000001</v>
      </c>
      <c r="E21" s="24">
        <v>166.4658</v>
      </c>
      <c r="F21" s="24">
        <v>191.4495</v>
      </c>
      <c r="G21" s="24">
        <v>212.01339999999999</v>
      </c>
    </row>
    <row r="22" spans="1:7" x14ac:dyDescent="0.2">
      <c r="A22" s="23">
        <v>0.04</v>
      </c>
      <c r="B22" s="5">
        <v>3.333E-3</v>
      </c>
      <c r="C22" s="24">
        <v>98.770200000000003</v>
      </c>
      <c r="D22" s="24">
        <v>135.19210000000001</v>
      </c>
      <c r="E22" s="24">
        <v>165.02189999999999</v>
      </c>
      <c r="F22" s="24">
        <v>189.45249999999999</v>
      </c>
      <c r="G22" s="24">
        <v>209.46119999999999</v>
      </c>
    </row>
    <row r="23" spans="1:7" x14ac:dyDescent="0.2">
      <c r="A23" s="23">
        <v>4.1000000000000002E-2</v>
      </c>
      <c r="B23" s="5">
        <v>3.4169999999999999E-3</v>
      </c>
      <c r="C23" s="24">
        <v>98.308000000000007</v>
      </c>
      <c r="D23" s="24">
        <v>134.28059999999999</v>
      </c>
      <c r="E23" s="24">
        <v>163.5958</v>
      </c>
      <c r="F23" s="24">
        <v>187.48570000000001</v>
      </c>
      <c r="G23" s="24">
        <v>206.95429999999999</v>
      </c>
    </row>
    <row r="24" spans="1:7" x14ac:dyDescent="0.2">
      <c r="A24" s="23">
        <v>4.2000000000000003E-2</v>
      </c>
      <c r="B24" s="5">
        <v>3.5000000000000001E-3</v>
      </c>
      <c r="C24" s="24">
        <v>97.8489</v>
      </c>
      <c r="D24" s="24">
        <v>133.3777</v>
      </c>
      <c r="E24" s="24">
        <v>162.1874</v>
      </c>
      <c r="F24" s="24">
        <v>185.54859999999999</v>
      </c>
      <c r="G24" s="24">
        <v>204.49180000000001</v>
      </c>
    </row>
    <row r="25" spans="1:7" x14ac:dyDescent="0.2">
      <c r="A25" s="23">
        <v>4.2999999999999997E-2</v>
      </c>
      <c r="B25" s="5">
        <v>3.5829999999999998E-3</v>
      </c>
      <c r="C25" s="24">
        <v>97.392799999999994</v>
      </c>
      <c r="D25" s="24">
        <v>132.48339999999999</v>
      </c>
      <c r="E25" s="24">
        <v>160.79640000000001</v>
      </c>
      <c r="F25" s="24">
        <v>183.64070000000001</v>
      </c>
      <c r="G25" s="24">
        <v>202.0727</v>
      </c>
    </row>
    <row r="26" spans="1:7" x14ac:dyDescent="0.2">
      <c r="A26" s="23">
        <v>4.3999999999999997E-2</v>
      </c>
      <c r="B26" s="5">
        <v>3.6670000000000001E-3</v>
      </c>
      <c r="C26" s="24">
        <v>96.939599999999999</v>
      </c>
      <c r="D26" s="24">
        <v>131.5976</v>
      </c>
      <c r="E26" s="24">
        <v>159.42250000000001</v>
      </c>
      <c r="F26" s="24">
        <v>181.76140000000001</v>
      </c>
      <c r="G26" s="24">
        <v>199.6961</v>
      </c>
    </row>
    <row r="27" spans="1:7" x14ac:dyDescent="0.2">
      <c r="A27" s="23">
        <v>4.4999999999999998E-2</v>
      </c>
      <c r="B27" s="5">
        <v>3.7499999999999999E-3</v>
      </c>
      <c r="C27" s="24">
        <v>96.4893</v>
      </c>
      <c r="D27" s="24">
        <v>130.7201</v>
      </c>
      <c r="E27" s="24">
        <v>158.06540000000001</v>
      </c>
      <c r="F27" s="24">
        <v>179.91030000000001</v>
      </c>
      <c r="G27" s="24">
        <v>197.3612</v>
      </c>
    </row>
    <row r="28" spans="1:7" x14ac:dyDescent="0.2">
      <c r="A28" s="23">
        <v>4.5999999999999999E-2</v>
      </c>
      <c r="B28" s="5">
        <v>3.833E-3</v>
      </c>
      <c r="C28" s="24">
        <v>96.042000000000002</v>
      </c>
      <c r="D28" s="24">
        <v>129.8509</v>
      </c>
      <c r="E28" s="24">
        <v>156.7251</v>
      </c>
      <c r="F28" s="24">
        <v>178.08690000000001</v>
      </c>
      <c r="G28" s="24">
        <v>195.06700000000001</v>
      </c>
    </row>
    <row r="29" spans="1:7" x14ac:dyDescent="0.2">
      <c r="A29" s="23">
        <v>4.7E-2</v>
      </c>
      <c r="B29" s="5">
        <v>3.9170000000000003E-3</v>
      </c>
      <c r="C29" s="24">
        <v>95.597499999999997</v>
      </c>
      <c r="D29" s="24">
        <v>128.98990000000001</v>
      </c>
      <c r="E29" s="24">
        <v>155.40110000000001</v>
      </c>
      <c r="F29" s="24">
        <v>176.29060000000001</v>
      </c>
      <c r="G29" s="24">
        <v>192.81280000000001</v>
      </c>
    </row>
    <row r="30" spans="1:7" x14ac:dyDescent="0.2">
      <c r="A30" s="23">
        <v>4.8000000000000001E-2</v>
      </c>
      <c r="B30" s="5">
        <v>4.0000000000000001E-3</v>
      </c>
      <c r="C30" s="24">
        <v>95.156000000000006</v>
      </c>
      <c r="D30" s="24">
        <v>128.137</v>
      </c>
      <c r="E30" s="24">
        <v>154.0933</v>
      </c>
      <c r="F30" s="24">
        <v>174.52099999999999</v>
      </c>
      <c r="G30" s="24">
        <v>190.5977</v>
      </c>
    </row>
    <row r="31" spans="1:7" x14ac:dyDescent="0.2">
      <c r="A31" s="23">
        <v>4.9000000000000002E-2</v>
      </c>
      <c r="B31" s="5">
        <v>4.0829999999999998E-3</v>
      </c>
      <c r="C31" s="24">
        <v>94.717200000000005</v>
      </c>
      <c r="D31" s="24">
        <v>127.29219999999999</v>
      </c>
      <c r="E31" s="24">
        <v>152.8015</v>
      </c>
      <c r="F31" s="24">
        <v>172.77760000000001</v>
      </c>
      <c r="G31" s="24">
        <v>188.42089999999999</v>
      </c>
    </row>
    <row r="32" spans="1:7" x14ac:dyDescent="0.2">
      <c r="A32" s="23">
        <v>0.05</v>
      </c>
      <c r="B32" s="5">
        <v>4.1669999999999997E-3</v>
      </c>
      <c r="C32" s="24">
        <v>94.281400000000005</v>
      </c>
      <c r="D32" s="24">
        <v>126.4552</v>
      </c>
      <c r="E32" s="24">
        <v>151.52529999999999</v>
      </c>
      <c r="F32" s="24">
        <v>171.06</v>
      </c>
      <c r="G32" s="24">
        <v>186.2816</v>
      </c>
    </row>
    <row r="33" spans="1:7" x14ac:dyDescent="0.2">
      <c r="A33" s="23">
        <v>5.0999999999999997E-2</v>
      </c>
      <c r="B33" s="5">
        <v>4.2500000000000003E-3</v>
      </c>
      <c r="C33" s="24">
        <v>93.848299999999995</v>
      </c>
      <c r="D33" s="24">
        <v>125.62609999999999</v>
      </c>
      <c r="E33" s="24">
        <v>150.2647</v>
      </c>
      <c r="F33" s="24">
        <v>169.36779999999999</v>
      </c>
      <c r="G33" s="24">
        <v>184.17910000000001</v>
      </c>
    </row>
    <row r="34" spans="1:7" x14ac:dyDescent="0.2">
      <c r="A34" s="23">
        <v>5.1999999999999998E-2</v>
      </c>
      <c r="B34" s="5">
        <v>4.333E-3</v>
      </c>
      <c r="C34" s="24">
        <v>93.418000000000006</v>
      </c>
      <c r="D34" s="24">
        <v>124.8048</v>
      </c>
      <c r="E34" s="24">
        <v>149.01929999999999</v>
      </c>
      <c r="F34" s="24">
        <v>167.7004</v>
      </c>
      <c r="G34" s="24">
        <v>182.11259999999999</v>
      </c>
    </row>
    <row r="35" spans="1:7" x14ac:dyDescent="0.2">
      <c r="A35" s="23">
        <v>5.2999999999999999E-2</v>
      </c>
      <c r="B35" s="5">
        <v>4.4169999999999999E-3</v>
      </c>
      <c r="C35" s="24">
        <v>92.990399999999994</v>
      </c>
      <c r="D35" s="24">
        <v>123.99120000000001</v>
      </c>
      <c r="E35" s="24">
        <v>147.78899999999999</v>
      </c>
      <c r="F35" s="24">
        <v>166.0575</v>
      </c>
      <c r="G35" s="24">
        <v>180.0813</v>
      </c>
    </row>
    <row r="36" spans="1:7" x14ac:dyDescent="0.2">
      <c r="A36" s="23">
        <v>5.3999999999999999E-2</v>
      </c>
      <c r="B36" s="5">
        <v>4.4999999999999997E-3</v>
      </c>
      <c r="C36" s="24">
        <v>92.565600000000003</v>
      </c>
      <c r="D36" s="24">
        <v>123.18510000000001</v>
      </c>
      <c r="E36" s="24">
        <v>146.5735</v>
      </c>
      <c r="F36" s="24">
        <v>164.4385</v>
      </c>
      <c r="G36" s="24">
        <v>178.08459999999999</v>
      </c>
    </row>
    <row r="37" spans="1:7" x14ac:dyDescent="0.2">
      <c r="A37" s="23">
        <v>5.5E-2</v>
      </c>
      <c r="B37" s="5">
        <v>4.5830000000000003E-3</v>
      </c>
      <c r="C37" s="24">
        <v>92.143600000000006</v>
      </c>
      <c r="D37" s="24">
        <v>122.3865</v>
      </c>
      <c r="E37" s="24">
        <v>145.37260000000001</v>
      </c>
      <c r="F37" s="24">
        <v>162.8432</v>
      </c>
      <c r="G37" s="24">
        <v>176.12180000000001</v>
      </c>
    </row>
    <row r="38" spans="1:7" x14ac:dyDescent="0.2">
      <c r="A38" s="23">
        <v>5.6000000000000001E-2</v>
      </c>
      <c r="B38" s="5">
        <v>4.6670000000000001E-3</v>
      </c>
      <c r="C38" s="24">
        <v>91.724199999999996</v>
      </c>
      <c r="D38" s="24">
        <v>121.5954</v>
      </c>
      <c r="E38" s="24">
        <v>144.18620000000001</v>
      </c>
      <c r="F38" s="24">
        <v>161.27109999999999</v>
      </c>
      <c r="G38" s="24">
        <v>174.19210000000001</v>
      </c>
    </row>
    <row r="40" spans="1:7" x14ac:dyDescent="0.2">
      <c r="A40" s="4" t="s">
        <v>8</v>
      </c>
      <c r="B40" s="4" t="s">
        <v>7</v>
      </c>
      <c r="C40" s="4" t="s">
        <v>9</v>
      </c>
      <c r="D40" s="4" t="s">
        <v>10</v>
      </c>
      <c r="E40" s="4" t="s">
        <v>11</v>
      </c>
    </row>
    <row r="41" spans="1:7" x14ac:dyDescent="0.2">
      <c r="A41" s="6">
        <v>1</v>
      </c>
      <c r="B41" s="6" t="s">
        <v>12</v>
      </c>
      <c r="C41" s="7">
        <v>14.1</v>
      </c>
      <c r="D41" s="8">
        <v>2042</v>
      </c>
      <c r="E41" s="5">
        <v>8.3000000000000004E-2</v>
      </c>
    </row>
    <row r="42" spans="1:7" x14ac:dyDescent="0.2">
      <c r="A42" s="6">
        <v>2</v>
      </c>
      <c r="B42" s="6" t="s">
        <v>13</v>
      </c>
      <c r="C42" s="7">
        <v>13.8</v>
      </c>
      <c r="D42" s="8">
        <v>1997</v>
      </c>
      <c r="E42" s="5">
        <v>8.3000000000000004E-2</v>
      </c>
    </row>
    <row r="43" spans="1:7" x14ac:dyDescent="0.2">
      <c r="A43" s="6">
        <v>3</v>
      </c>
      <c r="B43" s="6" t="s">
        <v>14</v>
      </c>
      <c r="C43" s="7">
        <v>14.8</v>
      </c>
      <c r="D43" s="8">
        <v>2203</v>
      </c>
      <c r="E43" s="5">
        <v>8.1000000000000003E-2</v>
      </c>
    </row>
    <row r="44" spans="1:7" x14ac:dyDescent="0.2">
      <c r="A44" s="6">
        <v>4</v>
      </c>
      <c r="B44" s="6" t="s">
        <v>15</v>
      </c>
      <c r="C44" s="7">
        <v>14.3</v>
      </c>
      <c r="D44" s="8">
        <v>2173</v>
      </c>
      <c r="E44" s="5">
        <v>7.9000000000000001E-2</v>
      </c>
    </row>
    <row r="45" spans="1:7" x14ac:dyDescent="0.2">
      <c r="A45" s="6">
        <v>5</v>
      </c>
      <c r="B45" s="6" t="s">
        <v>16</v>
      </c>
      <c r="C45" s="7">
        <v>9.6</v>
      </c>
      <c r="D45" s="8">
        <v>1490</v>
      </c>
      <c r="E45" s="5">
        <v>7.6999999999999999E-2</v>
      </c>
    </row>
    <row r="46" spans="1:7" x14ac:dyDescent="0.2">
      <c r="A46" s="6">
        <v>6</v>
      </c>
      <c r="B46" s="6" t="s">
        <v>17</v>
      </c>
      <c r="C46" s="7">
        <v>16.2</v>
      </c>
      <c r="D46" s="8">
        <v>2526</v>
      </c>
      <c r="E46" s="5">
        <v>7.6999999999999999E-2</v>
      </c>
    </row>
    <row r="47" spans="1:7" x14ac:dyDescent="0.2">
      <c r="A47" s="6">
        <v>7</v>
      </c>
      <c r="B47" s="6" t="s">
        <v>18</v>
      </c>
      <c r="C47" s="7">
        <v>14.4</v>
      </c>
      <c r="D47" s="8">
        <v>2248</v>
      </c>
      <c r="E47" s="5">
        <v>7.6999999999999999E-2</v>
      </c>
    </row>
    <row r="48" spans="1:7" x14ac:dyDescent="0.2">
      <c r="A48" s="6">
        <v>8</v>
      </c>
      <c r="B48" s="6" t="s">
        <v>19</v>
      </c>
      <c r="C48" s="7">
        <v>10.4</v>
      </c>
      <c r="D48" s="8">
        <v>1624</v>
      </c>
      <c r="E48" s="5">
        <v>7.6999999999999999E-2</v>
      </c>
    </row>
    <row r="49" spans="1:5" x14ac:dyDescent="0.2">
      <c r="A49" s="6">
        <v>9</v>
      </c>
      <c r="B49" s="6" t="s">
        <v>20</v>
      </c>
      <c r="C49" s="7">
        <v>16.2</v>
      </c>
      <c r="D49" s="8">
        <v>2626</v>
      </c>
      <c r="E49" s="5">
        <v>7.3999999999999996E-2</v>
      </c>
    </row>
    <row r="50" spans="1:5" x14ac:dyDescent="0.2">
      <c r="A50" s="6">
        <v>10</v>
      </c>
      <c r="B50" s="6" t="s">
        <v>21</v>
      </c>
      <c r="C50" s="7">
        <v>18.399999999999999</v>
      </c>
      <c r="D50" s="8">
        <v>2992</v>
      </c>
      <c r="E50" s="5">
        <v>7.3999999999999996E-2</v>
      </c>
    </row>
    <row r="51" spans="1:5" x14ac:dyDescent="0.2">
      <c r="A51" s="6">
        <v>11</v>
      </c>
      <c r="B51" s="6" t="s">
        <v>22</v>
      </c>
      <c r="C51" s="7">
        <v>17.3</v>
      </c>
      <c r="D51" s="8">
        <v>2837</v>
      </c>
      <c r="E51" s="5">
        <v>7.2999999999999995E-2</v>
      </c>
    </row>
    <row r="52" spans="1:5" x14ac:dyDescent="0.2">
      <c r="A52" s="6">
        <v>12</v>
      </c>
      <c r="B52" s="6" t="s">
        <v>23</v>
      </c>
      <c r="C52" s="7">
        <v>13.8</v>
      </c>
      <c r="D52" s="8">
        <v>2257</v>
      </c>
      <c r="E52" s="5">
        <v>7.2999999999999995E-2</v>
      </c>
    </row>
    <row r="53" spans="1:5" x14ac:dyDescent="0.2">
      <c r="A53" s="6">
        <v>13</v>
      </c>
      <c r="B53" s="6" t="s">
        <v>24</v>
      </c>
      <c r="C53" s="7">
        <v>20.7</v>
      </c>
      <c r="D53" s="8">
        <v>3400</v>
      </c>
      <c r="E53" s="5">
        <v>7.2999999999999995E-2</v>
      </c>
    </row>
    <row r="54" spans="1:5" x14ac:dyDescent="0.2">
      <c r="A54" s="6">
        <v>14</v>
      </c>
      <c r="B54" s="6" t="s">
        <v>25</v>
      </c>
      <c r="C54" s="7">
        <v>12.1</v>
      </c>
      <c r="D54" s="8">
        <v>1999</v>
      </c>
      <c r="E54" s="5">
        <v>7.2999999999999995E-2</v>
      </c>
    </row>
    <row r="55" spans="1:5" x14ac:dyDescent="0.2">
      <c r="A55" s="6">
        <v>15</v>
      </c>
      <c r="B55" s="6" t="s">
        <v>26</v>
      </c>
      <c r="C55" s="7">
        <v>12.1</v>
      </c>
      <c r="D55" s="8">
        <v>2001</v>
      </c>
      <c r="E55" s="5">
        <v>7.2999999999999995E-2</v>
      </c>
    </row>
    <row r="56" spans="1:5" x14ac:dyDescent="0.2">
      <c r="A56" s="6">
        <v>16</v>
      </c>
      <c r="B56" s="6" t="s">
        <v>27</v>
      </c>
      <c r="C56" s="7">
        <v>10</v>
      </c>
      <c r="D56" s="8">
        <v>1685</v>
      </c>
      <c r="E56" s="5">
        <v>7.1999999999999995E-2</v>
      </c>
    </row>
    <row r="57" spans="1:5" x14ac:dyDescent="0.2">
      <c r="A57" s="6">
        <v>17</v>
      </c>
      <c r="B57" s="6" t="s">
        <v>28</v>
      </c>
      <c r="C57" s="7">
        <v>16.2</v>
      </c>
      <c r="D57" s="8">
        <v>2724</v>
      </c>
      <c r="E57" s="5">
        <v>7.0999999999999994E-2</v>
      </c>
    </row>
    <row r="58" spans="1:5" x14ac:dyDescent="0.2">
      <c r="A58" s="6">
        <v>18</v>
      </c>
      <c r="B58" s="6" t="s">
        <v>29</v>
      </c>
      <c r="C58" s="7">
        <v>9.5</v>
      </c>
      <c r="D58" s="8">
        <v>1605</v>
      </c>
      <c r="E58" s="5">
        <v>7.0999999999999994E-2</v>
      </c>
    </row>
    <row r="59" spans="1:5" x14ac:dyDescent="0.2">
      <c r="A59" s="6">
        <v>19</v>
      </c>
      <c r="B59" s="6" t="s">
        <v>30</v>
      </c>
      <c r="C59" s="7">
        <v>13.4</v>
      </c>
      <c r="D59" s="8">
        <v>2276</v>
      </c>
      <c r="E59" s="5">
        <v>7.0000000000000007E-2</v>
      </c>
    </row>
    <row r="60" spans="1:5" x14ac:dyDescent="0.2">
      <c r="A60" s="6">
        <v>20</v>
      </c>
      <c r="B60" s="6" t="s">
        <v>31</v>
      </c>
      <c r="C60" s="7">
        <v>17.899999999999999</v>
      </c>
      <c r="D60" s="8">
        <v>3059</v>
      </c>
      <c r="E60" s="5">
        <v>7.0000000000000007E-2</v>
      </c>
    </row>
    <row r="61" spans="1:5" x14ac:dyDescent="0.2">
      <c r="A61" s="6">
        <v>21</v>
      </c>
      <c r="B61" s="6" t="s">
        <v>32</v>
      </c>
      <c r="C61" s="7">
        <v>14.7</v>
      </c>
      <c r="D61" s="8">
        <v>2504</v>
      </c>
      <c r="E61" s="5">
        <v>7.0000000000000007E-2</v>
      </c>
    </row>
    <row r="62" spans="1:5" x14ac:dyDescent="0.2">
      <c r="A62" s="6">
        <v>22</v>
      </c>
      <c r="B62" s="6" t="s">
        <v>33</v>
      </c>
      <c r="C62" s="7">
        <v>16</v>
      </c>
      <c r="D62" s="8">
        <v>2772</v>
      </c>
      <c r="E62" s="5">
        <v>6.9000000000000006E-2</v>
      </c>
    </row>
    <row r="63" spans="1:5" x14ac:dyDescent="0.2">
      <c r="A63" s="6">
        <v>23</v>
      </c>
      <c r="B63" s="6" t="s">
        <v>34</v>
      </c>
      <c r="C63" s="7">
        <v>16.2</v>
      </c>
      <c r="D63" s="8">
        <v>2808</v>
      </c>
      <c r="E63" s="5">
        <v>6.9000000000000006E-2</v>
      </c>
    </row>
    <row r="64" spans="1:5" x14ac:dyDescent="0.2">
      <c r="A64" s="6">
        <v>24</v>
      </c>
      <c r="B64" s="6" t="s">
        <v>35</v>
      </c>
      <c r="C64" s="7">
        <v>13.3</v>
      </c>
      <c r="D64" s="8">
        <v>2315</v>
      </c>
      <c r="E64" s="5">
        <v>6.9000000000000006E-2</v>
      </c>
    </row>
    <row r="65" spans="1:5" x14ac:dyDescent="0.2">
      <c r="A65" s="6">
        <v>25</v>
      </c>
      <c r="B65" s="6" t="s">
        <v>36</v>
      </c>
      <c r="C65" s="7">
        <v>16.100000000000001</v>
      </c>
      <c r="D65" s="8">
        <v>2800</v>
      </c>
      <c r="E65" s="5">
        <v>6.9000000000000006E-2</v>
      </c>
    </row>
    <row r="66" spans="1:5" x14ac:dyDescent="0.2">
      <c r="A66" s="6">
        <v>26</v>
      </c>
      <c r="B66" s="6" t="s">
        <v>37</v>
      </c>
      <c r="C66" s="7">
        <v>9.6</v>
      </c>
      <c r="D66" s="8">
        <v>1678</v>
      </c>
      <c r="E66" s="5">
        <v>6.9000000000000006E-2</v>
      </c>
    </row>
    <row r="67" spans="1:5" x14ac:dyDescent="0.2">
      <c r="A67" s="6">
        <v>27</v>
      </c>
      <c r="B67" s="6" t="s">
        <v>38</v>
      </c>
      <c r="C67" s="7">
        <v>10.8</v>
      </c>
      <c r="D67" s="8">
        <v>1902</v>
      </c>
      <c r="E67" s="5">
        <v>6.8000000000000005E-2</v>
      </c>
    </row>
    <row r="68" spans="1:5" x14ac:dyDescent="0.2">
      <c r="A68" s="6">
        <v>28</v>
      </c>
      <c r="B68" s="6" t="s">
        <v>39</v>
      </c>
      <c r="C68" s="7">
        <v>10.8</v>
      </c>
      <c r="D68" s="8">
        <v>1917</v>
      </c>
      <c r="E68" s="5">
        <v>6.7000000000000004E-2</v>
      </c>
    </row>
    <row r="69" spans="1:5" x14ac:dyDescent="0.2">
      <c r="A69" s="6">
        <v>29</v>
      </c>
      <c r="B69" s="6" t="s">
        <v>40</v>
      </c>
      <c r="C69" s="7">
        <v>11.1</v>
      </c>
      <c r="D69" s="8">
        <v>1981</v>
      </c>
      <c r="E69" s="5">
        <v>6.7000000000000004E-2</v>
      </c>
    </row>
    <row r="70" spans="1:5" x14ac:dyDescent="0.2">
      <c r="A70" s="6">
        <v>30</v>
      </c>
      <c r="B70" s="6" t="s">
        <v>41</v>
      </c>
      <c r="C70" s="7">
        <v>18.600000000000001</v>
      </c>
      <c r="D70" s="8">
        <v>3364</v>
      </c>
      <c r="E70" s="5">
        <v>6.6000000000000003E-2</v>
      </c>
    </row>
    <row r="71" spans="1:5" x14ac:dyDescent="0.2">
      <c r="A71" s="6">
        <v>31</v>
      </c>
      <c r="B71" s="6" t="s">
        <v>42</v>
      </c>
      <c r="C71" s="7">
        <v>13.3</v>
      </c>
      <c r="D71" s="8">
        <v>2404</v>
      </c>
      <c r="E71" s="5">
        <v>6.6000000000000003E-2</v>
      </c>
    </row>
    <row r="72" spans="1:5" x14ac:dyDescent="0.2">
      <c r="A72" s="6">
        <v>32</v>
      </c>
      <c r="B72" s="6" t="s">
        <v>43</v>
      </c>
      <c r="C72" s="7">
        <v>14.8</v>
      </c>
      <c r="D72" s="8">
        <v>2747</v>
      </c>
      <c r="E72" s="5">
        <v>6.5000000000000002E-2</v>
      </c>
    </row>
    <row r="73" spans="1:5" x14ac:dyDescent="0.2">
      <c r="A73" s="6">
        <v>33</v>
      </c>
      <c r="B73" s="6" t="s">
        <v>44</v>
      </c>
      <c r="C73" s="7">
        <v>10</v>
      </c>
      <c r="D73" s="8">
        <v>1857</v>
      </c>
      <c r="E73" s="5">
        <v>6.5000000000000002E-2</v>
      </c>
    </row>
    <row r="74" spans="1:5" x14ac:dyDescent="0.2">
      <c r="A74" s="6">
        <v>34</v>
      </c>
      <c r="B74" s="6" t="s">
        <v>45</v>
      </c>
      <c r="C74" s="7">
        <v>11.2</v>
      </c>
      <c r="D74" s="8">
        <v>2100</v>
      </c>
      <c r="E74" s="5">
        <v>6.4000000000000001E-2</v>
      </c>
    </row>
    <row r="75" spans="1:5" x14ac:dyDescent="0.2">
      <c r="A75" s="6">
        <v>35</v>
      </c>
      <c r="B75" s="6" t="s">
        <v>46</v>
      </c>
      <c r="C75" s="7">
        <v>10.7</v>
      </c>
      <c r="D75" s="8">
        <v>2006</v>
      </c>
      <c r="E75" s="5">
        <v>6.4000000000000001E-2</v>
      </c>
    </row>
    <row r="76" spans="1:5" x14ac:dyDescent="0.2">
      <c r="A76" s="6">
        <v>36</v>
      </c>
      <c r="B76" s="6" t="s">
        <v>47</v>
      </c>
      <c r="C76" s="7">
        <v>21.4</v>
      </c>
      <c r="D76" s="8">
        <v>4038</v>
      </c>
      <c r="E76" s="5">
        <v>6.4000000000000001E-2</v>
      </c>
    </row>
    <row r="77" spans="1:5" x14ac:dyDescent="0.2">
      <c r="A77" s="6">
        <v>37</v>
      </c>
      <c r="B77" s="6" t="s">
        <v>48</v>
      </c>
      <c r="C77" s="7">
        <v>16.600000000000001</v>
      </c>
      <c r="D77" s="8">
        <v>3154</v>
      </c>
      <c r="E77" s="5">
        <v>6.3E-2</v>
      </c>
    </row>
    <row r="78" spans="1:5" x14ac:dyDescent="0.2">
      <c r="A78" s="6">
        <v>38</v>
      </c>
      <c r="B78" s="6" t="s">
        <v>49</v>
      </c>
      <c r="C78" s="7">
        <v>12.1</v>
      </c>
      <c r="D78" s="8">
        <v>2316</v>
      </c>
      <c r="E78" s="5">
        <v>6.3E-2</v>
      </c>
    </row>
    <row r="79" spans="1:5" x14ac:dyDescent="0.2">
      <c r="A79" s="6">
        <v>39</v>
      </c>
      <c r="B79" s="6" t="s">
        <v>50</v>
      </c>
      <c r="C79" s="7">
        <v>12</v>
      </c>
      <c r="D79" s="8">
        <v>2306</v>
      </c>
      <c r="E79" s="5">
        <v>6.2E-2</v>
      </c>
    </row>
    <row r="80" spans="1:5" x14ac:dyDescent="0.2">
      <c r="A80" s="6">
        <v>40</v>
      </c>
      <c r="B80" s="6" t="s">
        <v>51</v>
      </c>
      <c r="C80" s="7">
        <v>11.7</v>
      </c>
      <c r="D80" s="8">
        <v>2265</v>
      </c>
      <c r="E80" s="5">
        <v>6.2E-2</v>
      </c>
    </row>
    <row r="81" spans="1:5" x14ac:dyDescent="0.2">
      <c r="A81" s="6">
        <v>41</v>
      </c>
      <c r="B81" s="6" t="s">
        <v>52</v>
      </c>
      <c r="C81" s="7">
        <v>13</v>
      </c>
      <c r="D81" s="8">
        <v>2525</v>
      </c>
      <c r="E81" s="5">
        <v>6.2E-2</v>
      </c>
    </row>
    <row r="82" spans="1:5" x14ac:dyDescent="0.2">
      <c r="A82" s="6">
        <v>42</v>
      </c>
      <c r="B82" s="6" t="s">
        <v>53</v>
      </c>
      <c r="C82" s="7">
        <v>15.1</v>
      </c>
      <c r="D82" s="8">
        <v>2934</v>
      </c>
      <c r="E82" s="5">
        <v>6.2E-2</v>
      </c>
    </row>
    <row r="83" spans="1:5" x14ac:dyDescent="0.2">
      <c r="A83" s="6">
        <v>43</v>
      </c>
      <c r="B83" s="6" t="s">
        <v>54</v>
      </c>
      <c r="C83" s="7">
        <v>12.2</v>
      </c>
      <c r="D83" s="8">
        <v>2371</v>
      </c>
      <c r="E83" s="5">
        <v>6.2E-2</v>
      </c>
    </row>
    <row r="84" spans="1:5" x14ac:dyDescent="0.2">
      <c r="A84" s="6">
        <v>44</v>
      </c>
      <c r="B84" s="6" t="s">
        <v>55</v>
      </c>
      <c r="C84" s="7">
        <v>10</v>
      </c>
      <c r="D84" s="8">
        <v>1950</v>
      </c>
      <c r="E84" s="5">
        <v>6.0999999999999999E-2</v>
      </c>
    </row>
    <row r="85" spans="1:5" x14ac:dyDescent="0.2">
      <c r="A85" s="6">
        <v>45</v>
      </c>
      <c r="B85" s="6" t="s">
        <v>56</v>
      </c>
      <c r="C85" s="7">
        <v>11.8</v>
      </c>
      <c r="D85" s="8">
        <v>2327</v>
      </c>
      <c r="E85" s="5">
        <v>6.0999999999999999E-2</v>
      </c>
    </row>
    <row r="86" spans="1:5" x14ac:dyDescent="0.2">
      <c r="A86" s="6">
        <v>46</v>
      </c>
      <c r="B86" s="6" t="s">
        <v>57</v>
      </c>
      <c r="C86" s="7">
        <v>11.2</v>
      </c>
      <c r="D86" s="8">
        <v>2223</v>
      </c>
      <c r="E86" s="5">
        <v>6.0999999999999999E-2</v>
      </c>
    </row>
    <row r="87" spans="1:5" x14ac:dyDescent="0.2">
      <c r="A87" s="6">
        <v>47</v>
      </c>
      <c r="B87" s="6" t="s">
        <v>58</v>
      </c>
      <c r="C87" s="7">
        <v>14.4</v>
      </c>
      <c r="D87" s="8">
        <v>2861</v>
      </c>
      <c r="E87" s="5">
        <v>0.06</v>
      </c>
    </row>
    <row r="88" spans="1:5" x14ac:dyDescent="0.2">
      <c r="A88" s="6">
        <v>48</v>
      </c>
      <c r="B88" s="6" t="s">
        <v>59</v>
      </c>
      <c r="C88" s="7">
        <v>13.9</v>
      </c>
      <c r="D88" s="8">
        <v>2789</v>
      </c>
      <c r="E88" s="5">
        <v>0.06</v>
      </c>
    </row>
    <row r="89" spans="1:5" x14ac:dyDescent="0.2">
      <c r="A89" s="6">
        <v>49</v>
      </c>
      <c r="B89" s="6" t="s">
        <v>60</v>
      </c>
      <c r="C89" s="7">
        <v>17.5</v>
      </c>
      <c r="D89" s="8">
        <v>3509</v>
      </c>
      <c r="E89" s="5">
        <v>0.06</v>
      </c>
    </row>
    <row r="90" spans="1:5" x14ac:dyDescent="0.2">
      <c r="A90" s="6">
        <v>50</v>
      </c>
      <c r="B90" s="6" t="s">
        <v>61</v>
      </c>
      <c r="C90" s="7">
        <v>13.5</v>
      </c>
      <c r="D90" s="8">
        <v>2721</v>
      </c>
      <c r="E90" s="5">
        <v>0.06</v>
      </c>
    </row>
    <row r="91" spans="1:5" x14ac:dyDescent="0.2">
      <c r="A91" s="6">
        <v>51</v>
      </c>
      <c r="B91" s="6" t="s">
        <v>62</v>
      </c>
      <c r="C91" s="7">
        <v>11.1</v>
      </c>
      <c r="D91" s="8">
        <v>2248</v>
      </c>
      <c r="E91" s="5">
        <v>5.8999999999999997E-2</v>
      </c>
    </row>
    <row r="92" spans="1:5" x14ac:dyDescent="0.2">
      <c r="A92" s="6">
        <v>52</v>
      </c>
      <c r="B92" s="6" t="s">
        <v>63</v>
      </c>
      <c r="C92" s="7">
        <v>13.1</v>
      </c>
      <c r="D92" s="8">
        <v>2658</v>
      </c>
      <c r="E92" s="5">
        <v>5.8999999999999997E-2</v>
      </c>
    </row>
    <row r="93" spans="1:5" x14ac:dyDescent="0.2">
      <c r="A93" s="6">
        <v>53</v>
      </c>
      <c r="B93" s="6" t="s">
        <v>64</v>
      </c>
      <c r="C93" s="7">
        <v>9.4</v>
      </c>
      <c r="D93" s="8">
        <v>1915</v>
      </c>
      <c r="E93" s="5">
        <v>5.8999999999999997E-2</v>
      </c>
    </row>
    <row r="94" spans="1:5" x14ac:dyDescent="0.2">
      <c r="A94" s="6">
        <v>54</v>
      </c>
      <c r="B94" s="6" t="s">
        <v>65</v>
      </c>
      <c r="C94" s="7">
        <v>14.1</v>
      </c>
      <c r="D94" s="8">
        <v>2894</v>
      </c>
      <c r="E94" s="5">
        <v>5.8999999999999997E-2</v>
      </c>
    </row>
    <row r="95" spans="1:5" x14ac:dyDescent="0.2">
      <c r="A95" s="6">
        <v>55</v>
      </c>
      <c r="B95" s="6" t="s">
        <v>66</v>
      </c>
      <c r="C95" s="7">
        <v>11.7</v>
      </c>
      <c r="D95" s="8">
        <v>2416</v>
      </c>
      <c r="E95" s="5">
        <v>5.8000000000000003E-2</v>
      </c>
    </row>
    <row r="96" spans="1:5" x14ac:dyDescent="0.2">
      <c r="A96" s="6">
        <v>56</v>
      </c>
      <c r="B96" s="6" t="s">
        <v>67</v>
      </c>
      <c r="C96" s="7">
        <v>11.9</v>
      </c>
      <c r="D96" s="8">
        <v>2466</v>
      </c>
      <c r="E96" s="5">
        <v>5.8000000000000003E-2</v>
      </c>
    </row>
    <row r="97" spans="1:5" x14ac:dyDescent="0.2">
      <c r="A97" s="6">
        <v>57</v>
      </c>
      <c r="B97" s="6" t="s">
        <v>68</v>
      </c>
      <c r="C97" s="7">
        <v>11.5</v>
      </c>
      <c r="D97" s="8">
        <v>2390</v>
      </c>
      <c r="E97" s="5">
        <v>5.8000000000000003E-2</v>
      </c>
    </row>
    <row r="98" spans="1:5" x14ac:dyDescent="0.2">
      <c r="A98" s="6">
        <v>58</v>
      </c>
      <c r="B98" s="6" t="s">
        <v>69</v>
      </c>
      <c r="C98" s="7">
        <v>13.5</v>
      </c>
      <c r="D98" s="8">
        <v>2811</v>
      </c>
      <c r="E98" s="5">
        <v>5.8000000000000003E-2</v>
      </c>
    </row>
    <row r="99" spans="1:5" x14ac:dyDescent="0.2">
      <c r="A99" s="6">
        <v>59</v>
      </c>
      <c r="B99" s="6" t="s">
        <v>70</v>
      </c>
      <c r="C99" s="7">
        <v>11.8</v>
      </c>
      <c r="D99" s="8">
        <v>2472</v>
      </c>
      <c r="E99" s="5">
        <v>5.7000000000000002E-2</v>
      </c>
    </row>
    <row r="100" spans="1:5" x14ac:dyDescent="0.2">
      <c r="A100" s="6">
        <v>60</v>
      </c>
      <c r="B100" s="6" t="s">
        <v>71</v>
      </c>
      <c r="C100" s="7">
        <v>13.4</v>
      </c>
      <c r="D100" s="8">
        <v>2799</v>
      </c>
      <c r="E100" s="5">
        <v>5.7000000000000002E-2</v>
      </c>
    </row>
    <row r="101" spans="1:5" x14ac:dyDescent="0.2">
      <c r="A101" s="6">
        <v>61</v>
      </c>
      <c r="B101" s="6" t="s">
        <v>72</v>
      </c>
      <c r="C101" s="7">
        <v>10.199999999999999</v>
      </c>
      <c r="D101" s="8">
        <v>2142</v>
      </c>
      <c r="E101" s="5">
        <v>5.7000000000000002E-2</v>
      </c>
    </row>
    <row r="102" spans="1:5" x14ac:dyDescent="0.2">
      <c r="A102" s="6">
        <v>62</v>
      </c>
      <c r="B102" s="6" t="s">
        <v>73</v>
      </c>
      <c r="C102" s="7">
        <v>10.8</v>
      </c>
      <c r="D102" s="8">
        <v>2281</v>
      </c>
      <c r="E102" s="5">
        <v>5.7000000000000002E-2</v>
      </c>
    </row>
    <row r="103" spans="1:5" x14ac:dyDescent="0.2">
      <c r="A103" s="6">
        <v>63</v>
      </c>
      <c r="B103" s="6" t="s">
        <v>74</v>
      </c>
      <c r="C103" s="7">
        <v>25.2</v>
      </c>
      <c r="D103" s="8">
        <v>5418</v>
      </c>
      <c r="E103" s="5">
        <v>5.6000000000000001E-2</v>
      </c>
    </row>
    <row r="104" spans="1:5" x14ac:dyDescent="0.2">
      <c r="A104" s="6">
        <v>64</v>
      </c>
      <c r="B104" s="6" t="s">
        <v>75</v>
      </c>
      <c r="C104" s="7">
        <v>17.3</v>
      </c>
      <c r="D104" s="8">
        <v>3748</v>
      </c>
      <c r="E104" s="5">
        <v>5.5E-2</v>
      </c>
    </row>
    <row r="105" spans="1:5" x14ac:dyDescent="0.2">
      <c r="A105" s="6">
        <v>65</v>
      </c>
      <c r="B105" s="6" t="s">
        <v>76</v>
      </c>
      <c r="C105" s="7">
        <v>14.7</v>
      </c>
      <c r="D105" s="8">
        <v>3195</v>
      </c>
      <c r="E105" s="5">
        <v>5.5E-2</v>
      </c>
    </row>
    <row r="106" spans="1:5" x14ac:dyDescent="0.2">
      <c r="A106" s="6">
        <v>66</v>
      </c>
      <c r="B106" s="6" t="s">
        <v>77</v>
      </c>
      <c r="C106" s="7">
        <v>13.9</v>
      </c>
      <c r="D106" s="8">
        <v>3041</v>
      </c>
      <c r="E106" s="5">
        <v>5.5E-2</v>
      </c>
    </row>
    <row r="107" spans="1:5" x14ac:dyDescent="0.2">
      <c r="A107" s="6">
        <v>67</v>
      </c>
      <c r="B107" s="6" t="s">
        <v>78</v>
      </c>
      <c r="C107" s="7">
        <v>11.7</v>
      </c>
      <c r="D107" s="8">
        <v>2608</v>
      </c>
      <c r="E107" s="5">
        <v>5.3999999999999999E-2</v>
      </c>
    </row>
    <row r="108" spans="1:5" x14ac:dyDescent="0.2">
      <c r="A108" s="6">
        <v>68</v>
      </c>
      <c r="B108" s="6" t="s">
        <v>79</v>
      </c>
      <c r="C108" s="7">
        <v>10.4</v>
      </c>
      <c r="D108" s="8">
        <v>2352</v>
      </c>
      <c r="E108" s="5">
        <v>5.2999999999999999E-2</v>
      </c>
    </row>
    <row r="109" spans="1:5" x14ac:dyDescent="0.2">
      <c r="A109" s="6">
        <v>69</v>
      </c>
      <c r="B109" s="6" t="s">
        <v>80</v>
      </c>
      <c r="C109" s="7">
        <v>12.4</v>
      </c>
      <c r="D109" s="8">
        <v>2848</v>
      </c>
      <c r="E109" s="5">
        <v>5.1999999999999998E-2</v>
      </c>
    </row>
    <row r="110" spans="1:5" x14ac:dyDescent="0.2">
      <c r="A110" s="6">
        <v>70</v>
      </c>
      <c r="B110" s="6" t="s">
        <v>81</v>
      </c>
      <c r="C110" s="7">
        <v>11.4</v>
      </c>
      <c r="D110" s="8">
        <v>2634</v>
      </c>
      <c r="E110" s="5">
        <v>5.1999999999999998E-2</v>
      </c>
    </row>
    <row r="111" spans="1:5" x14ac:dyDescent="0.2">
      <c r="A111" s="6">
        <v>71</v>
      </c>
      <c r="B111" s="6" t="s">
        <v>82</v>
      </c>
      <c r="C111" s="7">
        <v>10.4</v>
      </c>
      <c r="D111" s="8">
        <v>2497</v>
      </c>
      <c r="E111" s="5">
        <v>0.05</v>
      </c>
    </row>
    <row r="112" spans="1:5" x14ac:dyDescent="0.2">
      <c r="A112" s="6">
        <v>72</v>
      </c>
      <c r="B112" s="6" t="s">
        <v>83</v>
      </c>
      <c r="C112" s="7">
        <v>11.2</v>
      </c>
      <c r="D112" s="8">
        <v>2741</v>
      </c>
      <c r="E112" s="5">
        <v>4.9000000000000002E-2</v>
      </c>
    </row>
    <row r="113" spans="1:5" x14ac:dyDescent="0.2">
      <c r="A113" s="6">
        <v>73</v>
      </c>
      <c r="B113" s="6" t="s">
        <v>84</v>
      </c>
      <c r="C113" s="7">
        <v>9.4</v>
      </c>
      <c r="D113" s="8">
        <v>2792</v>
      </c>
      <c r="E113" s="5">
        <v>0.04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2978-0088-0044-B6A8-32F28C725802}">
  <dimension ref="A1:E8"/>
  <sheetViews>
    <sheetView workbookViewId="0">
      <selection activeCell="E1" sqref="E1"/>
    </sheetView>
  </sheetViews>
  <sheetFormatPr baseColWidth="10" defaultRowHeight="15" x14ac:dyDescent="0.2"/>
  <cols>
    <col min="1" max="1" width="23.6640625" bestFit="1" customWidth="1"/>
    <col min="2" max="2" width="47.5" bestFit="1" customWidth="1"/>
    <col min="3" max="3" width="30.6640625" bestFit="1" customWidth="1"/>
    <col min="4" max="4" width="23.6640625" bestFit="1" customWidth="1"/>
    <col min="5" max="5" width="30.6640625" bestFit="1" customWidth="1"/>
  </cols>
  <sheetData>
    <row r="1" spans="1:5" x14ac:dyDescent="0.2">
      <c r="A1" s="4" t="s">
        <v>85</v>
      </c>
      <c r="B1" s="4" t="s">
        <v>86</v>
      </c>
      <c r="D1" s="4" t="s">
        <v>85</v>
      </c>
      <c r="E1" s="4" t="s">
        <v>87</v>
      </c>
    </row>
    <row r="2" spans="1:5" x14ac:dyDescent="0.2">
      <c r="A2" s="4" t="s">
        <v>88</v>
      </c>
      <c r="B2" s="8">
        <v>0</v>
      </c>
      <c r="D2" s="4" t="s">
        <v>88</v>
      </c>
      <c r="E2" s="8">
        <v>20000</v>
      </c>
    </row>
    <row r="3" spans="1:5" x14ac:dyDescent="0.2">
      <c r="A3" s="4" t="s">
        <v>89</v>
      </c>
      <c r="B3" s="8">
        <v>5000</v>
      </c>
      <c r="D3" s="4" t="s">
        <v>89</v>
      </c>
      <c r="E3" s="8">
        <v>15000</v>
      </c>
    </row>
    <row r="4" spans="1:5" x14ac:dyDescent="0.2">
      <c r="A4" s="4" t="s">
        <v>90</v>
      </c>
      <c r="B4" s="8">
        <v>10000</v>
      </c>
      <c r="D4" s="4" t="s">
        <v>90</v>
      </c>
      <c r="E4" s="8">
        <v>10000</v>
      </c>
    </row>
    <row r="5" spans="1:5" x14ac:dyDescent="0.2">
      <c r="A5" s="4" t="s">
        <v>91</v>
      </c>
      <c r="B5" s="8">
        <v>20000</v>
      </c>
      <c r="D5" s="4" t="s">
        <v>91</v>
      </c>
      <c r="E5" s="8">
        <v>10000</v>
      </c>
    </row>
    <row r="6" spans="1:5" x14ac:dyDescent="0.2">
      <c r="A6" s="4" t="s">
        <v>92</v>
      </c>
      <c r="B6" s="8">
        <v>30000</v>
      </c>
      <c r="D6" s="4" t="s">
        <v>92</v>
      </c>
      <c r="E6" s="8">
        <v>10000</v>
      </c>
    </row>
    <row r="7" spans="1:5" x14ac:dyDescent="0.2">
      <c r="A7" s="4" t="s">
        <v>93</v>
      </c>
      <c r="B7" s="8">
        <v>40000</v>
      </c>
      <c r="D7" s="4" t="s">
        <v>93</v>
      </c>
      <c r="E7" s="8">
        <v>0</v>
      </c>
    </row>
    <row r="8" spans="1:5" x14ac:dyDescent="0.2">
      <c r="A8" s="4" t="s">
        <v>94</v>
      </c>
      <c r="B8" s="8">
        <v>50000</v>
      </c>
      <c r="D8" s="4" t="s">
        <v>94</v>
      </c>
      <c r="E8" s="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DEFD-E52D-1848-86DB-FEF0989DEAAD}">
  <dimension ref="A1:B15"/>
  <sheetViews>
    <sheetView workbookViewId="0">
      <selection activeCell="F5" sqref="F5"/>
    </sheetView>
  </sheetViews>
  <sheetFormatPr baseColWidth="10" defaultRowHeight="15" x14ac:dyDescent="0.2"/>
  <cols>
    <col min="1" max="1" width="28.1640625" bestFit="1" customWidth="1"/>
    <col min="2" max="2" width="16.33203125" bestFit="1" customWidth="1"/>
  </cols>
  <sheetData>
    <row r="1" spans="1:2" ht="20" x14ac:dyDescent="0.2">
      <c r="A1" s="16" t="s">
        <v>98</v>
      </c>
      <c r="B1" s="17" t="s">
        <v>99</v>
      </c>
    </row>
    <row r="2" spans="1:2" ht="20" x14ac:dyDescent="0.2">
      <c r="A2" s="16" t="s">
        <v>100</v>
      </c>
      <c r="B2" s="14">
        <v>0.18</v>
      </c>
    </row>
    <row r="3" spans="1:2" ht="20" x14ac:dyDescent="0.2">
      <c r="A3" s="16" t="s">
        <v>101</v>
      </c>
      <c r="B3" s="15">
        <v>0.19500000000000001</v>
      </c>
    </row>
    <row r="4" spans="1:2" ht="20" x14ac:dyDescent="0.2">
      <c r="A4" s="16" t="s">
        <v>102</v>
      </c>
      <c r="B4" s="15">
        <v>0.20499999999999999</v>
      </c>
    </row>
    <row r="5" spans="1:2" ht="20" x14ac:dyDescent="0.2">
      <c r="A5" s="16" t="s">
        <v>103</v>
      </c>
      <c r="B5" s="15">
        <v>0.215</v>
      </c>
    </row>
    <row r="6" spans="1:2" ht="20" x14ac:dyDescent="0.2">
      <c r="A6" s="16" t="s">
        <v>104</v>
      </c>
      <c r="B6" s="14">
        <v>0.22</v>
      </c>
    </row>
    <row r="7" spans="1:2" ht="20" x14ac:dyDescent="0.2">
      <c r="A7" s="16" t="s">
        <v>105</v>
      </c>
      <c r="B7" s="15">
        <v>0.22500000000000001</v>
      </c>
    </row>
    <row r="8" spans="1:2" ht="20" x14ac:dyDescent="0.2">
      <c r="A8" s="16" t="s">
        <v>106</v>
      </c>
      <c r="B8" s="14">
        <v>0.23</v>
      </c>
    </row>
    <row r="9" spans="1:2" ht="20" x14ac:dyDescent="0.2">
      <c r="A9" s="16" t="s">
        <v>107</v>
      </c>
      <c r="B9" s="15">
        <v>0.23499999999999999</v>
      </c>
    </row>
    <row r="10" spans="1:2" ht="20" x14ac:dyDescent="0.2">
      <c r="A10" s="16" t="s">
        <v>108</v>
      </c>
      <c r="B10" s="14">
        <v>0.24</v>
      </c>
    </row>
    <row r="11" spans="1:2" ht="20" x14ac:dyDescent="0.2">
      <c r="A11" s="16" t="s">
        <v>109</v>
      </c>
      <c r="B11" s="15">
        <v>0.245</v>
      </c>
    </row>
    <row r="12" spans="1:2" ht="20" x14ac:dyDescent="0.2">
      <c r="A12" s="16" t="s">
        <v>110</v>
      </c>
      <c r="B12" s="14">
        <v>0.25</v>
      </c>
    </row>
    <row r="13" spans="1:2" ht="20" x14ac:dyDescent="0.2">
      <c r="A13" s="16" t="s">
        <v>111</v>
      </c>
      <c r="B13" s="15">
        <v>0.255</v>
      </c>
    </row>
    <row r="14" spans="1:2" ht="20" x14ac:dyDescent="0.2">
      <c r="A14" s="16" t="s">
        <v>112</v>
      </c>
      <c r="B14" s="14">
        <v>0.26</v>
      </c>
    </row>
    <row r="15" spans="1:2" ht="20" x14ac:dyDescent="0.2">
      <c r="A15" s="16" t="s">
        <v>113</v>
      </c>
      <c r="B15" s="15">
        <v>0.26500000000000001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F203-8852-A74F-9FBE-EB0F6C9CC56B}">
  <dimension ref="A1:B2"/>
  <sheetViews>
    <sheetView workbookViewId="0">
      <selection activeCell="D1" sqref="D1"/>
    </sheetView>
  </sheetViews>
  <sheetFormatPr baseColWidth="10" defaultRowHeight="15" x14ac:dyDescent="0.2"/>
  <cols>
    <col min="1" max="1" width="12.33203125" bestFit="1" customWidth="1"/>
  </cols>
  <sheetData>
    <row r="1" spans="1:2" x14ac:dyDescent="0.2">
      <c r="A1" t="s">
        <v>114</v>
      </c>
      <c r="B1" t="s">
        <v>121</v>
      </c>
    </row>
    <row r="2" spans="1:2" x14ac:dyDescent="0.2">
      <c r="A2" t="s">
        <v>115</v>
      </c>
      <c r="B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Resultaat</vt:lpstr>
      <vt:lpstr>Invoer</vt:lpstr>
      <vt:lpstr>Financieringslast</vt:lpstr>
      <vt:lpstr>Annuiteitentabel</vt:lpstr>
      <vt:lpstr>Energielabel</vt:lpstr>
      <vt:lpstr>NIBUD woonquote</vt:lpstr>
      <vt:lpstr>Blad4</vt:lpstr>
    </vt:vector>
  </TitlesOfParts>
  <Company>HogeSchool InHolland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Grieken-Verwoert, Richard van</dc:creator>
  <cp:lastModifiedBy>brett kramer</cp:lastModifiedBy>
  <dcterms:created xsi:type="dcterms:W3CDTF">2025-03-17T08:39:53Z</dcterms:created>
  <dcterms:modified xsi:type="dcterms:W3CDTF">2025-12-30T11:33:30Z</dcterms:modified>
</cp:coreProperties>
</file>